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Mapiranje" sheetId="1" r:id="rId1"/>
  </sheets>
  <definedNames/>
  <calcPr fullCalcOnLoad="1"/>
</workbook>
</file>

<file path=xl/comments1.xml><?xml version="1.0" encoding="utf-8"?>
<comments xmlns="http://schemas.openxmlformats.org/spreadsheetml/2006/main">
  <authors>
    <author>Nina Zefran</author>
    <author>Nina</author>
    <author>Andreja Zidaric</author>
    <author>Luka Kobe</author>
  </authors>
  <commentList>
    <comment ref="H217" authorId="0">
      <text>
        <r>
          <rPr>
            <b/>
            <sz val="9"/>
            <rFont val="Tahoma"/>
            <family val="2"/>
          </rPr>
          <t>Nina Zefran:</t>
        </r>
        <r>
          <rPr>
            <sz val="9"/>
            <rFont val="Tahoma"/>
            <family val="2"/>
          </rPr>
          <t xml:space="preserve">
ni administrativne aktivnosti, gre samo za to da moraš te dokumente pridobiti in jih uveljavljaš v primeru davčne inšpekcije</t>
        </r>
      </text>
    </comment>
    <comment ref="O191" authorId="1">
      <text>
        <r>
          <rPr>
            <b/>
            <sz val="8"/>
            <rFont val="Tahoma"/>
            <family val="2"/>
          </rPr>
          <t>Nina:</t>
        </r>
        <r>
          <rPr>
            <sz val="8"/>
            <rFont val="Tahoma"/>
            <family val="2"/>
          </rPr>
          <t xml:space="preserve">
ker je rok 6 mesecev od izdaje računa</t>
        </r>
      </text>
    </comment>
    <comment ref="C299" authorId="0">
      <text>
        <r>
          <rPr>
            <b/>
            <sz val="9"/>
            <rFont val="Tahoma"/>
            <family val="2"/>
          </rPr>
          <t>Nina Zefran:</t>
        </r>
        <r>
          <rPr>
            <sz val="9"/>
            <rFont val="Tahoma"/>
            <family val="2"/>
          </rPr>
          <t xml:space="preserve">
člen 133.1 navaja opcijo za obdavčitev</t>
        </r>
      </text>
    </comment>
    <comment ref="N64" authorId="2">
      <text>
        <r>
          <rPr>
            <b/>
            <sz val="9"/>
            <rFont val="Tahoma"/>
            <family val="2"/>
          </rPr>
          <t>Andreja Zidaric:</t>
        </r>
        <r>
          <rPr>
            <sz val="9"/>
            <rFont val="Tahoma"/>
            <family val="2"/>
          </rPr>
          <t xml:space="preserve">
število izbrisanih poslovnih subjektov iz registra AJPES smo zmanjšali za polovico na mesečni ravni ter pomnožili 12, da smo podatek ekstrapolirali na na letno raven</t>
        </r>
      </text>
    </comment>
    <comment ref="N84" authorId="2">
      <text>
        <r>
          <rPr>
            <b/>
            <sz val="9"/>
            <rFont val="Tahoma"/>
            <family val="2"/>
          </rPr>
          <t>Andreja Zidaric:</t>
        </r>
        <r>
          <rPr>
            <sz val="9"/>
            <rFont val="Tahoma"/>
            <family val="2"/>
          </rPr>
          <t xml:space="preserve">
10% vseh davčnih zavezancev</t>
        </r>
      </text>
    </comment>
    <comment ref="N90" authorId="2">
      <text>
        <r>
          <rPr>
            <b/>
            <sz val="9"/>
            <rFont val="Tahoma"/>
            <family val="2"/>
          </rPr>
          <t>Andreja Zidaric:</t>
        </r>
        <r>
          <rPr>
            <sz val="9"/>
            <rFont val="Tahoma"/>
            <family val="2"/>
          </rPr>
          <t xml:space="preserve">
90% vseh poslanih izpolnjenih DDV-O obrazcev</t>
        </r>
      </text>
    </comment>
    <comment ref="N103" authorId="2">
      <text>
        <r>
          <rPr>
            <b/>
            <sz val="9"/>
            <rFont val="Tahoma"/>
            <family val="2"/>
          </rPr>
          <t>Andreja Zidaric:</t>
        </r>
        <r>
          <rPr>
            <sz val="9"/>
            <rFont val="Tahoma"/>
            <family val="2"/>
          </rPr>
          <t xml:space="preserve">
število oddanih obrazcev RPO v letu 2008 deljeno s 4</t>
        </r>
      </text>
    </comment>
    <comment ref="N113" authorId="2">
      <text>
        <r>
          <rPr>
            <b/>
            <sz val="9"/>
            <rFont val="Tahoma"/>
            <family val="2"/>
          </rPr>
          <t>Andreja Zidaric:</t>
        </r>
        <r>
          <rPr>
            <sz val="9"/>
            <rFont val="Tahoma"/>
            <family val="2"/>
          </rPr>
          <t xml:space="preserve">
na podlagi strokovne presoje ocenjujemo, da število takih zavezancev ne presega 100</t>
        </r>
      </text>
    </comment>
    <comment ref="N119" authorId="2">
      <text>
        <r>
          <rPr>
            <b/>
            <sz val="9"/>
            <rFont val="Tahoma"/>
            <family val="2"/>
          </rPr>
          <t>Andreja Zidaric:</t>
        </r>
        <r>
          <rPr>
            <sz val="9"/>
            <rFont val="Tahoma"/>
            <family val="2"/>
          </rPr>
          <t xml:space="preserve">
na podlagi strokovne presoje ocenjujemo, da število takih zavezancev ne presega 100</t>
        </r>
      </text>
    </comment>
    <comment ref="N122" authorId="2">
      <text>
        <r>
          <rPr>
            <b/>
            <sz val="9"/>
            <rFont val="Tahoma"/>
            <family val="2"/>
          </rPr>
          <t>Andreja Zidaric:</t>
        </r>
        <r>
          <rPr>
            <sz val="9"/>
            <rFont val="Tahoma"/>
            <family val="2"/>
          </rPr>
          <t xml:space="preserve">
na podlagi strokovne presoje ocenjujemo, da število takih zavezancev ne presega 100</t>
        </r>
      </text>
    </comment>
    <comment ref="N125" authorId="2">
      <text>
        <r>
          <rPr>
            <b/>
            <sz val="9"/>
            <rFont val="Tahoma"/>
            <family val="2"/>
          </rPr>
          <t>Andreja Zidaric:</t>
        </r>
        <r>
          <rPr>
            <sz val="9"/>
            <rFont val="Tahoma"/>
            <family val="2"/>
          </rPr>
          <t xml:space="preserve">
na podlagi strokovne presoje ocenjujemo, da število takih zavezancev ne presega 100</t>
        </r>
      </text>
    </comment>
    <comment ref="N129" authorId="2">
      <text>
        <r>
          <rPr>
            <b/>
            <sz val="9"/>
            <rFont val="Tahoma"/>
            <family val="2"/>
          </rPr>
          <t>Andreja Zidaric:</t>
        </r>
        <r>
          <rPr>
            <sz val="9"/>
            <rFont val="Tahoma"/>
            <family val="2"/>
          </rPr>
          <t xml:space="preserve">
na podlagi strokovne presoje ocenjujemo, da število takih zavezancev ne presega 100</t>
        </r>
      </text>
    </comment>
    <comment ref="N154" authorId="2">
      <text>
        <r>
          <rPr>
            <b/>
            <sz val="9"/>
            <rFont val="Tahoma"/>
            <family val="2"/>
          </rPr>
          <t>Andreja Zidaric:</t>
        </r>
        <r>
          <rPr>
            <sz val="9"/>
            <rFont val="Tahoma"/>
            <family val="2"/>
          </rPr>
          <t xml:space="preserve">
na podlagi strokovne presoje ocenjujemo, da število takih zavezancev ne presega 100</t>
        </r>
      </text>
    </comment>
    <comment ref="N156" authorId="2">
      <text>
        <r>
          <rPr>
            <b/>
            <sz val="9"/>
            <rFont val="Tahoma"/>
            <family val="2"/>
          </rPr>
          <t>Andreja Zidaric:</t>
        </r>
        <r>
          <rPr>
            <sz val="9"/>
            <rFont val="Tahoma"/>
            <family val="2"/>
          </rPr>
          <t xml:space="preserve">
na podlagi strokovne presoje ocenjujemo, da število takih zavezancev ne presega 100</t>
        </r>
      </text>
    </comment>
    <comment ref="N158" authorId="2">
      <text>
        <r>
          <rPr>
            <b/>
            <sz val="9"/>
            <rFont val="Tahoma"/>
            <family val="2"/>
          </rPr>
          <t>Andreja Zidaric:</t>
        </r>
        <r>
          <rPr>
            <sz val="9"/>
            <rFont val="Tahoma"/>
            <family val="2"/>
          </rPr>
          <t xml:space="preserve">
Finance, 9.2.10
</t>
        </r>
      </text>
    </comment>
    <comment ref="N166" authorId="2">
      <text>
        <r>
          <rPr>
            <b/>
            <sz val="9"/>
            <rFont val="Tahoma"/>
            <family val="2"/>
          </rPr>
          <t>Andreja Zidaric:</t>
        </r>
        <r>
          <rPr>
            <sz val="9"/>
            <rFont val="Tahoma"/>
            <family val="2"/>
          </rPr>
          <t xml:space="preserve">
ocena na podlagi podatkov na spletni strani MZZ</t>
        </r>
      </text>
    </comment>
    <comment ref="N209" authorId="2">
      <text>
        <r>
          <rPr>
            <b/>
            <sz val="9"/>
            <rFont val="Tahoma"/>
            <family val="2"/>
          </rPr>
          <t>Andreja Zidaric:</t>
        </r>
        <r>
          <rPr>
            <sz val="9"/>
            <rFont val="Tahoma"/>
            <family val="2"/>
          </rPr>
          <t xml:space="preserve">
ocena na podlagi strokovne presoje</t>
        </r>
      </text>
    </comment>
    <comment ref="N213" authorId="2">
      <text>
        <r>
          <rPr>
            <b/>
            <sz val="9"/>
            <rFont val="Tahoma"/>
            <family val="2"/>
          </rPr>
          <t>Andreja Zidaric:</t>
        </r>
        <r>
          <rPr>
            <sz val="9"/>
            <rFont val="Tahoma"/>
            <family val="2"/>
          </rPr>
          <t xml:space="preserve">
ocena na podlagi strokovne presoje
</t>
        </r>
      </text>
    </comment>
    <comment ref="N365" authorId="2">
      <text>
        <r>
          <rPr>
            <b/>
            <sz val="9"/>
            <rFont val="Tahoma"/>
            <family val="2"/>
          </rPr>
          <t>Andreja Zidaric:</t>
        </r>
        <r>
          <rPr>
            <sz val="9"/>
            <rFont val="Tahoma"/>
            <family val="2"/>
          </rPr>
          <t xml:space="preserve">
Na podlagi strokovne presoje ocenjujemo, datakih zavezancev ni več kot 100</t>
        </r>
      </text>
    </comment>
    <comment ref="N217" authorId="2">
      <text>
        <r>
          <rPr>
            <b/>
            <sz val="9"/>
            <rFont val="Tahoma"/>
            <family val="2"/>
          </rPr>
          <t>Andreja Zidaric:</t>
        </r>
        <r>
          <rPr>
            <sz val="9"/>
            <rFont val="Tahoma"/>
            <family val="2"/>
          </rPr>
          <t xml:space="preserve">
podatke o številu tranzitnih tovornjakov na letni ravni smo prilagodili na število dni, ko tovornjaki smejo voziti po cestah</t>
        </r>
      </text>
    </comment>
    <comment ref="N221" authorId="2">
      <text>
        <r>
          <rPr>
            <b/>
            <sz val="9"/>
            <rFont val="Tahoma"/>
            <family val="2"/>
          </rPr>
          <t>Andreja Zidaric:</t>
        </r>
        <r>
          <rPr>
            <sz val="9"/>
            <rFont val="Tahoma"/>
            <family val="2"/>
          </rPr>
          <t xml:space="preserve">
podatke o številu tranzitnih tovornjakov na letni ravni smo prilagodili na število dni, ko tovornjaki smejo voziti po cestah</t>
        </r>
      </text>
    </comment>
    <comment ref="N225" authorId="2">
      <text>
        <r>
          <rPr>
            <b/>
            <sz val="9"/>
            <rFont val="Tahoma"/>
            <family val="2"/>
          </rPr>
          <t>Andreja Zidaric:</t>
        </r>
        <r>
          <rPr>
            <sz val="9"/>
            <rFont val="Tahoma"/>
            <family val="2"/>
          </rPr>
          <t xml:space="preserve">
na podlagi strokovne presoje ocenjujemo, da je davčnih skladišč v RS 5</t>
        </r>
      </text>
    </comment>
    <comment ref="N232" authorId="2">
      <text>
        <r>
          <rPr>
            <b/>
            <sz val="9"/>
            <rFont val="Tahoma"/>
            <family val="2"/>
          </rPr>
          <t>Andreja Zidaric:</t>
        </r>
        <r>
          <rPr>
            <sz val="9"/>
            <rFont val="Tahoma"/>
            <family val="2"/>
          </rPr>
          <t xml:space="preserve">
ocenjujemo, da nihče ni razveljavil dovoljenja</t>
        </r>
      </text>
    </comment>
    <comment ref="N229" authorId="2">
      <text>
        <r>
          <rPr>
            <b/>
            <sz val="9"/>
            <rFont val="Tahoma"/>
            <family val="2"/>
          </rPr>
          <t>Andreja Zidaric:</t>
        </r>
        <r>
          <rPr>
            <sz val="9"/>
            <rFont val="Tahoma"/>
            <family val="2"/>
          </rPr>
          <t xml:space="preserve">
ocenjujemo, da nihče ni spremenil dovoljenja</t>
        </r>
      </text>
    </comment>
    <comment ref="N237" authorId="2">
      <text>
        <r>
          <rPr>
            <b/>
            <sz val="9"/>
            <rFont val="Tahoma"/>
            <family val="2"/>
          </rPr>
          <t>Andreja Zidaric:</t>
        </r>
        <r>
          <rPr>
            <sz val="9"/>
            <rFont val="Tahoma"/>
            <family val="2"/>
          </rPr>
          <t xml:space="preserve">
ocenjujemo, da so vsi pridobili dovoljenje za izvajanje običajnih oblik ravnanja z blagom - glej IO 53</t>
        </r>
      </text>
    </comment>
    <comment ref="N240" authorId="2">
      <text>
        <r>
          <rPr>
            <b/>
            <sz val="9"/>
            <rFont val="Tahoma"/>
            <family val="2"/>
          </rPr>
          <t>Andreja Zidaric:</t>
        </r>
        <r>
          <rPr>
            <sz val="9"/>
            <rFont val="Tahoma"/>
            <family val="2"/>
          </rPr>
          <t xml:space="preserve">
ocena na podlagi strokovne presoje</t>
        </r>
      </text>
    </comment>
    <comment ref="N246" authorId="2">
      <text>
        <r>
          <rPr>
            <b/>
            <sz val="9"/>
            <rFont val="Tahoma"/>
            <family val="2"/>
          </rPr>
          <t>Andreja Zidaric:</t>
        </r>
        <r>
          <rPr>
            <sz val="9"/>
            <rFont val="Tahoma"/>
            <family val="2"/>
          </rPr>
          <t xml:space="preserve">
ocena na podlagi strokovne presoje</t>
        </r>
      </text>
    </comment>
    <comment ref="N259" authorId="2">
      <text>
        <r>
          <rPr>
            <b/>
            <sz val="9"/>
            <rFont val="Tahoma"/>
            <family val="2"/>
          </rPr>
          <t>Andreja Zidaric:</t>
        </r>
        <r>
          <rPr>
            <sz val="9"/>
            <rFont val="Tahoma"/>
            <family val="2"/>
          </rPr>
          <t xml:space="preserve">
vir CURS za 2009</t>
        </r>
      </text>
    </comment>
    <comment ref="N262" authorId="2">
      <text>
        <r>
          <rPr>
            <b/>
            <sz val="9"/>
            <rFont val="Tahoma"/>
            <family val="2"/>
          </rPr>
          <t>Andreja Zidaric:</t>
        </r>
        <r>
          <rPr>
            <sz val="9"/>
            <rFont val="Tahoma"/>
            <family val="2"/>
          </rPr>
          <t xml:space="preserve">
vir CURS za 2009
število obrazcev DDV-VP posredovano s strani CURS-a</t>
        </r>
      </text>
    </comment>
    <comment ref="N299" authorId="2">
      <text>
        <r>
          <rPr>
            <b/>
            <sz val="9"/>
            <rFont val="Tahoma"/>
            <family val="2"/>
          </rPr>
          <t>Andreja Zidaric:</t>
        </r>
        <r>
          <rPr>
            <sz val="9"/>
            <rFont val="Tahoma"/>
            <family val="2"/>
          </rPr>
          <t xml:space="preserve">
ocenili smo število novo registriranih poslovnih subjektov, ki so postali tudi zavezanci za DDV na mesečni ravni, ter ceno ekstrapolirali na letno raven</t>
        </r>
      </text>
    </comment>
    <comment ref="N305" authorId="2">
      <text>
        <r>
          <rPr>
            <b/>
            <sz val="9"/>
            <rFont val="Tahoma"/>
            <family val="2"/>
          </rPr>
          <t>Andreja Zidaric:</t>
        </r>
        <r>
          <rPr>
            <sz val="9"/>
            <rFont val="Tahoma"/>
            <family val="2"/>
          </rPr>
          <t xml:space="preserve">
10% celotne populacije tuji podjetij - glej zavihek "List2"</t>
        </r>
      </text>
    </comment>
    <comment ref="N309" authorId="2">
      <text>
        <r>
          <rPr>
            <b/>
            <sz val="9"/>
            <rFont val="Tahoma"/>
            <family val="2"/>
          </rPr>
          <t>Andreja Zidaric:</t>
        </r>
        <r>
          <rPr>
            <sz val="9"/>
            <rFont val="Tahoma"/>
            <family val="2"/>
          </rPr>
          <t xml:space="preserve">
ocenjujemo 1% vseh davčnih zavezancev</t>
        </r>
      </text>
    </comment>
    <comment ref="N312" authorId="2">
      <text>
        <r>
          <rPr>
            <b/>
            <sz val="9"/>
            <rFont val="Tahoma"/>
            <family val="2"/>
          </rPr>
          <t>Andreja Zidaric:</t>
        </r>
        <r>
          <rPr>
            <sz val="9"/>
            <rFont val="Tahoma"/>
            <family val="2"/>
          </rPr>
          <t xml:space="preserve">
glej komentar pri IO 76</t>
        </r>
      </text>
    </comment>
    <comment ref="N315" authorId="2">
      <text>
        <r>
          <rPr>
            <b/>
            <sz val="9"/>
            <rFont val="Tahoma"/>
            <family val="2"/>
          </rPr>
          <t>Andreja Zidaric:</t>
        </r>
        <r>
          <rPr>
            <sz val="9"/>
            <rFont val="Tahoma"/>
            <family val="2"/>
          </rPr>
          <t xml:space="preserve">
20% vseh davčnih zavezancev</t>
        </r>
      </text>
    </comment>
    <comment ref="N318" authorId="2">
      <text>
        <r>
          <rPr>
            <b/>
            <sz val="9"/>
            <rFont val="Tahoma"/>
            <family val="2"/>
          </rPr>
          <t>Andreja Zidaric:</t>
        </r>
        <r>
          <rPr>
            <sz val="9"/>
            <rFont val="Tahoma"/>
            <family val="2"/>
          </rPr>
          <t xml:space="preserve">
40% vseh davčnih zavezancev</t>
        </r>
      </text>
    </comment>
    <comment ref="N321" authorId="2">
      <text>
        <r>
          <rPr>
            <b/>
            <sz val="9"/>
            <rFont val="Tahoma"/>
            <family val="2"/>
          </rPr>
          <t>Andreja Zidaric:</t>
        </r>
        <r>
          <rPr>
            <sz val="9"/>
            <rFont val="Tahoma"/>
            <family val="2"/>
          </rPr>
          <t xml:space="preserve">
40% vseh davčnih zavezancev</t>
        </r>
      </text>
    </comment>
    <comment ref="N339" authorId="2">
      <text>
        <r>
          <rPr>
            <b/>
            <sz val="9"/>
            <rFont val="Tahoma"/>
            <family val="2"/>
          </rPr>
          <t>Andreja Zidaric:</t>
        </r>
        <r>
          <rPr>
            <sz val="9"/>
            <rFont val="Tahoma"/>
            <family val="2"/>
          </rPr>
          <t xml:space="preserve">
ocenjujemo da povprečno št izvozov na dan 300, od tega je 1% carinskih deklaracij razveljavljenih</t>
        </r>
      </text>
    </comment>
    <comment ref="N342" authorId="2">
      <text>
        <r>
          <rPr>
            <b/>
            <sz val="9"/>
            <rFont val="Tahoma"/>
            <family val="2"/>
          </rPr>
          <t>Andreja Zidaric:</t>
        </r>
        <r>
          <rPr>
            <sz val="9"/>
            <rFont val="Tahoma"/>
            <family val="2"/>
          </rPr>
          <t xml:space="preserve">
podatki za leto 2008</t>
        </r>
      </text>
    </comment>
    <comment ref="N350" authorId="2">
      <text>
        <r>
          <rPr>
            <b/>
            <sz val="9"/>
            <rFont val="Tahoma"/>
            <family val="2"/>
          </rPr>
          <t>Andreja Zidaric:</t>
        </r>
        <r>
          <rPr>
            <sz val="9"/>
            <rFont val="Tahoma"/>
            <family val="2"/>
          </rPr>
          <t xml:space="preserve">
1700 kmetov je prostovoljno v sistemu DDV, ocenjujemo da se jih na leto prostovoljno vključi 5%</t>
        </r>
      </text>
    </comment>
    <comment ref="N354" authorId="2">
      <text>
        <r>
          <rPr>
            <b/>
            <sz val="9"/>
            <rFont val="Tahoma"/>
            <family val="2"/>
          </rPr>
          <t>Andreja Zidaric:</t>
        </r>
        <r>
          <rPr>
            <sz val="9"/>
            <rFont val="Tahoma"/>
            <family val="2"/>
          </rPr>
          <t xml:space="preserve">
predpostavljamo, da je populacija rastla skozi zadnjih 10 let, pri čemer smo upoštevali tudi nove kupce</t>
        </r>
      </text>
    </comment>
    <comment ref="N357" authorId="2">
      <text>
        <r>
          <rPr>
            <b/>
            <sz val="9"/>
            <rFont val="Tahoma"/>
            <family val="2"/>
          </rPr>
          <t>Andreja Zidaric:</t>
        </r>
        <r>
          <rPr>
            <sz val="9"/>
            <rFont val="Tahoma"/>
            <family val="2"/>
          </rPr>
          <t xml:space="preserve">
podatki za leto 2008</t>
        </r>
      </text>
    </comment>
    <comment ref="O122" authorId="0">
      <text>
        <r>
          <rPr>
            <b/>
            <sz val="9"/>
            <rFont val="Tahoma"/>
            <family val="2"/>
          </rPr>
          <t>Nina Zefran:</t>
        </r>
        <r>
          <rPr>
            <sz val="9"/>
            <rFont val="Tahoma"/>
            <family val="2"/>
          </rPr>
          <t xml:space="preserve">
število prodaj na leto 24 (v povpr. 2 na mesec)</t>
        </r>
      </text>
    </comment>
    <comment ref="N284" authorId="0">
      <text>
        <r>
          <rPr>
            <b/>
            <sz val="9"/>
            <rFont val="Tahoma"/>
            <family val="2"/>
          </rPr>
          <t>Nina Zefran:</t>
        </r>
        <r>
          <rPr>
            <sz val="9"/>
            <rFont val="Tahoma"/>
            <family val="2"/>
          </rPr>
          <t xml:space="preserve">
število izpisov posebne evidence DDV-VE
vir: CURS</t>
        </r>
      </text>
    </comment>
    <comment ref="N294" authorId="0">
      <text>
        <r>
          <rPr>
            <sz val="9"/>
            <rFont val="Tahoma"/>
            <family val="2"/>
          </rPr>
          <t>smo določili na podlagi podatkov o skupnem številu DDV-VP obrazcev, ki jih je prejel CURS. Glede na 52 tednov v letu to pomeni v povprečju 279 posredovanih zahtevkov.</t>
        </r>
      </text>
    </comment>
    <comment ref="N287" authorId="0">
      <text>
        <r>
          <rPr>
            <b/>
            <sz val="9"/>
            <rFont val="Tahoma"/>
            <family val="2"/>
          </rPr>
          <t>Nina Zefran:</t>
        </r>
        <r>
          <rPr>
            <sz val="9"/>
            <rFont val="Tahoma"/>
            <family val="2"/>
          </rPr>
          <t xml:space="preserve">
število dodatnih zahtevkov za overitev obrazcev DDV-VP
vir: CURS</t>
        </r>
      </text>
    </comment>
    <comment ref="N278" authorId="3">
      <text>
        <r>
          <rPr>
            <b/>
            <sz val="9"/>
            <rFont val="Tahoma"/>
            <family val="2"/>
          </rPr>
          <t>Luka Kobe:</t>
        </r>
        <r>
          <rPr>
            <sz val="9"/>
            <rFont val="Tahoma"/>
            <family val="2"/>
          </rPr>
          <t xml:space="preserve">
na podlagi strokovne ocene in intervjujev na CURSU. Ocena 2/3 vseh DDV-VP obrazcev je bila predhodno overjena za obmejne prodajalne.</t>
        </r>
      </text>
    </comment>
    <comment ref="O119" authorId="0">
      <text>
        <r>
          <rPr>
            <b/>
            <sz val="9"/>
            <rFont val="Tahoma"/>
            <family val="2"/>
          </rPr>
          <t>Nina Zefran:</t>
        </r>
        <r>
          <rPr>
            <sz val="9"/>
            <rFont val="Tahoma"/>
            <family val="2"/>
          </rPr>
          <t xml:space="preserve">
število prodaj na leto 24 (v povpr. 2 na mesec)</t>
        </r>
      </text>
    </comment>
    <comment ref="N151" authorId="2">
      <text>
        <r>
          <rPr>
            <b/>
            <sz val="9"/>
            <rFont val="Tahoma"/>
            <family val="2"/>
          </rPr>
          <t>Andreja Zidaric:</t>
        </r>
        <r>
          <rPr>
            <sz val="9"/>
            <rFont val="Tahoma"/>
            <family val="2"/>
          </rPr>
          <t xml:space="preserve">
Finance, 9.2.10
</t>
        </r>
      </text>
    </comment>
    <comment ref="N267" authorId="3">
      <text>
        <r>
          <rPr>
            <sz val="9"/>
            <rFont val="Tahoma"/>
            <family val="2"/>
          </rPr>
          <t xml:space="preserve">Ocenjeno na podlagi intervjuja z predstavnikom večje prodajalne, ki opravi 500 zahtevkov letno. Kot poznavalec panoge je ocenil, da je število subjektov, ki se srečuje z DDV-VE obrazci približno 50.
</t>
        </r>
      </text>
    </comment>
    <comment ref="P323" authorId="3">
      <text>
        <r>
          <rPr>
            <sz val="9"/>
            <rFont val="Tahoma"/>
            <family val="2"/>
          </rPr>
          <t xml:space="preserve">Možna je izdaja eračuna, epotrditev s strani prejemnika in vračilo preko e poti, vendar se je izkazalo da se v praksi ne izvaja
</t>
        </r>
      </text>
    </comment>
    <comment ref="P328" authorId="3">
      <text>
        <r>
          <rPr>
            <sz val="9"/>
            <rFont val="Tahoma"/>
            <family val="2"/>
          </rPr>
          <t xml:space="preserve">Možna je izdaja eračuna, epotrditev s strani prejemnika in vračilo preko e poti, vendar se je izkazalo da se v praksi ne izvaja
</t>
        </r>
      </text>
    </comment>
    <comment ref="N24" authorId="3">
      <text>
        <r>
          <rPr>
            <sz val="9"/>
            <rFont val="Tahoma"/>
            <family val="2"/>
          </rPr>
          <t xml:space="preserve">podatek oziroma ocena DURS
</t>
        </r>
      </text>
    </comment>
    <comment ref="N27" authorId="3">
      <text>
        <r>
          <rPr>
            <sz val="9"/>
            <rFont val="Tahoma"/>
            <family val="2"/>
          </rPr>
          <t xml:space="preserve">podatek oziroma ocena DURS
</t>
        </r>
      </text>
    </comment>
    <comment ref="N31" authorId="3">
      <text>
        <r>
          <rPr>
            <sz val="9"/>
            <rFont val="Tahoma"/>
            <family val="2"/>
          </rPr>
          <t xml:space="preserve">podatek oziroma ocena DURS
</t>
        </r>
      </text>
    </comment>
    <comment ref="N36" authorId="3">
      <text>
        <r>
          <rPr>
            <sz val="9"/>
            <rFont val="Tahoma"/>
            <family val="2"/>
          </rPr>
          <t xml:space="preserve">podatek oziroma ocena DURS
</t>
        </r>
      </text>
    </comment>
    <comment ref="N47" authorId="3">
      <text>
        <r>
          <rPr>
            <sz val="9"/>
            <rFont val="Tahoma"/>
            <family val="2"/>
          </rPr>
          <t xml:space="preserve">podatek oziroma ocena DURS
</t>
        </r>
      </text>
    </comment>
    <comment ref="N60" authorId="3">
      <text>
        <r>
          <rPr>
            <sz val="9"/>
            <rFont val="Tahoma"/>
            <family val="2"/>
          </rPr>
          <t xml:space="preserve">podatek oziroma ocena DURS
</t>
        </r>
      </text>
    </comment>
    <comment ref="N67" authorId="3">
      <text>
        <r>
          <rPr>
            <sz val="9"/>
            <rFont val="Tahoma"/>
            <family val="2"/>
          </rPr>
          <t xml:space="preserve">podatek oziroma ocena DURS
</t>
        </r>
      </text>
    </comment>
    <comment ref="N99" authorId="3">
      <text>
        <r>
          <rPr>
            <sz val="9"/>
            <rFont val="Tahoma"/>
            <family val="2"/>
          </rPr>
          <t xml:space="preserve">podatek oziroma ocena DURS (julij 2010)
</t>
        </r>
      </text>
    </comment>
    <comment ref="N199" authorId="3">
      <text>
        <r>
          <rPr>
            <sz val="9"/>
            <rFont val="Tahoma"/>
            <family val="2"/>
          </rPr>
          <t xml:space="preserve">podatek oziroma ocena DURS
</t>
        </r>
      </text>
    </comment>
    <comment ref="N201" authorId="3">
      <text>
        <r>
          <rPr>
            <sz val="9"/>
            <rFont val="Tahoma"/>
            <family val="2"/>
          </rPr>
          <t xml:space="preserve">podatek oziroma ocena DURS
</t>
        </r>
      </text>
    </comment>
    <comment ref="N205" authorId="3">
      <text>
        <r>
          <rPr>
            <sz val="9"/>
            <rFont val="Tahoma"/>
            <family val="2"/>
          </rPr>
          <t xml:space="preserve">podatek oziroma ocena DURS
</t>
        </r>
      </text>
    </comment>
    <comment ref="N249" authorId="3">
      <text>
        <r>
          <rPr>
            <sz val="9"/>
            <rFont val="Tahoma"/>
            <family val="2"/>
          </rPr>
          <t xml:space="preserve">podatek oziroma ocena DURS
</t>
        </r>
      </text>
    </comment>
    <comment ref="N252" authorId="3">
      <text>
        <r>
          <rPr>
            <sz val="9"/>
            <rFont val="Tahoma"/>
            <family val="2"/>
          </rPr>
          <t xml:space="preserve">ocena 5% vseh davčnih zavezancev
</t>
        </r>
      </text>
    </comment>
    <comment ref="N255" authorId="3">
      <text>
        <r>
          <rPr>
            <sz val="9"/>
            <rFont val="Tahoma"/>
            <family val="2"/>
          </rPr>
          <t xml:space="preserve">podatek oziroma ocena DURS
</t>
        </r>
      </text>
    </comment>
    <comment ref="N327" authorId="3">
      <text>
        <r>
          <rPr>
            <sz val="9"/>
            <rFont val="Tahoma"/>
            <family val="2"/>
          </rPr>
          <t xml:space="preserve">ocena oziroma podatek DURS
</t>
        </r>
      </text>
    </comment>
    <comment ref="N332" authorId="3">
      <text>
        <r>
          <rPr>
            <sz val="9"/>
            <rFont val="Tahoma"/>
            <family val="2"/>
          </rPr>
          <t xml:space="preserve">ocena oziroma podatek DURS
</t>
        </r>
      </text>
    </comment>
    <comment ref="N335" authorId="3">
      <text>
        <r>
          <rPr>
            <sz val="9"/>
            <rFont val="Tahoma"/>
            <family val="2"/>
          </rPr>
          <t xml:space="preserve">ocena oziroma podatek DURS
</t>
        </r>
      </text>
    </comment>
    <comment ref="N362" authorId="3">
      <text>
        <r>
          <rPr>
            <sz val="9"/>
            <rFont val="Tahoma"/>
            <family val="2"/>
          </rPr>
          <t xml:space="preserve">ocena oziroma podatek DURS
</t>
        </r>
      </text>
    </comment>
    <comment ref="N273" authorId="3">
      <text>
        <r>
          <rPr>
            <sz val="9"/>
            <rFont val="Tahoma"/>
            <family val="2"/>
          </rPr>
          <t xml:space="preserve">Ocena na podlagi ocenjena populacije Prodajalcev, ki so izdali DDV-vp obrazec. (50 prodajalcev x 12 DDV-VE obrazcev)
</t>
        </r>
      </text>
    </comment>
  </commentList>
</comments>
</file>

<file path=xl/sharedStrings.xml><?xml version="1.0" encoding="utf-8"?>
<sst xmlns="http://schemas.openxmlformats.org/spreadsheetml/2006/main" count="2113" uniqueCount="966">
  <si>
    <t>AA 31.1.</t>
  </si>
  <si>
    <t>AA 31.2.</t>
  </si>
  <si>
    <t>AA 31.3.</t>
  </si>
  <si>
    <t>AA 31.4.</t>
  </si>
  <si>
    <t>AA 31.5.</t>
  </si>
  <si>
    <t>AA 32.1.</t>
  </si>
  <si>
    <t>AA 32.2.</t>
  </si>
  <si>
    <t>AA 32.3.</t>
  </si>
  <si>
    <t>AA 33.1</t>
  </si>
  <si>
    <t>AA 33.2.</t>
  </si>
  <si>
    <t>AA 33.3.</t>
  </si>
  <si>
    <t>AA 34.1.</t>
  </si>
  <si>
    <t>AA 34.2.</t>
  </si>
  <si>
    <t>AA 35.1.</t>
  </si>
  <si>
    <t>AA 35.2.</t>
  </si>
  <si>
    <t>AA 36.1.</t>
  </si>
  <si>
    <t>AA 36.2.</t>
  </si>
  <si>
    <t>AA 36.3.</t>
  </si>
  <si>
    <t>AA 37.1.</t>
  </si>
  <si>
    <t>AA 37.2.</t>
  </si>
  <si>
    <t>AA 37.3.</t>
  </si>
  <si>
    <t>AA 37.4.</t>
  </si>
  <si>
    <t>AA 37.5.</t>
  </si>
  <si>
    <t>AA 38.1.</t>
  </si>
  <si>
    <t>AA 38.2.</t>
  </si>
  <si>
    <t>AA 38.3.</t>
  </si>
  <si>
    <t>AA 38.4.</t>
  </si>
  <si>
    <t>AA 39.1.</t>
  </si>
  <si>
    <t>AA 39.2.</t>
  </si>
  <si>
    <t>AA 39.3.</t>
  </si>
  <si>
    <t>AA 39.4.</t>
  </si>
  <si>
    <t>AA 39.5.</t>
  </si>
  <si>
    <t>AA 40.1.</t>
  </si>
  <si>
    <t>AA 40.2.</t>
  </si>
  <si>
    <t>AA 40.3.</t>
  </si>
  <si>
    <t>AA 40.4.</t>
  </si>
  <si>
    <t>AA 40.5.</t>
  </si>
  <si>
    <t>AA 41.1.</t>
  </si>
  <si>
    <t>AA 41.2.</t>
  </si>
  <si>
    <t>AA 41.3.</t>
  </si>
  <si>
    <t>AA 42.1.</t>
  </si>
  <si>
    <t>AA 42.2.</t>
  </si>
  <si>
    <t>AA 42.3.</t>
  </si>
  <si>
    <t>AA 42.4.</t>
  </si>
  <si>
    <t>AA 42.5.</t>
  </si>
  <si>
    <t>AA 43.1.</t>
  </si>
  <si>
    <t>AA 43.2.</t>
  </si>
  <si>
    <t>AA 43.3.</t>
  </si>
  <si>
    <t>AA 44.1.</t>
  </si>
  <si>
    <t>AA 44.2.</t>
  </si>
  <si>
    <t>AA 44.3.</t>
  </si>
  <si>
    <t>AA 44.4.</t>
  </si>
  <si>
    <t>AA 44.5.</t>
  </si>
  <si>
    <t>AA 45.1.</t>
  </si>
  <si>
    <t>AA 45.2.</t>
  </si>
  <si>
    <t>AA 45.3.</t>
  </si>
  <si>
    <t>AA 46.1.</t>
  </si>
  <si>
    <t>AA 46.2.</t>
  </si>
  <si>
    <t>AA 47.1.</t>
  </si>
  <si>
    <t>AA 47.2.</t>
  </si>
  <si>
    <t>AA 47.3.</t>
  </si>
  <si>
    <t>AA 48.1.</t>
  </si>
  <si>
    <t>AA 48.2.</t>
  </si>
  <si>
    <t>AA 48.3.</t>
  </si>
  <si>
    <t>AA 48.4.</t>
  </si>
  <si>
    <t>AA 49.1.</t>
  </si>
  <si>
    <t>AA 49.2.</t>
  </si>
  <si>
    <t>AA 49.3.</t>
  </si>
  <si>
    <t>AA 49.4.</t>
  </si>
  <si>
    <t>AA 50.1.</t>
  </si>
  <si>
    <t>AA 50.2.</t>
  </si>
  <si>
    <t>AA 50.3.</t>
  </si>
  <si>
    <t>AA 50.4.</t>
  </si>
  <si>
    <t>AA 51.1.</t>
  </si>
  <si>
    <t>AA 52.2.</t>
  </si>
  <si>
    <t>AA 52.3.</t>
  </si>
  <si>
    <t>AA 52.4.</t>
  </si>
  <si>
    <t>AA 53.1.</t>
  </si>
  <si>
    <t>AA 53.2.</t>
  </si>
  <si>
    <t>AA 53.3.</t>
  </si>
  <si>
    <t>AA 53.4.</t>
  </si>
  <si>
    <t>AA 54.1.</t>
  </si>
  <si>
    <t>AA 54.2.</t>
  </si>
  <si>
    <t>AA 54.3.</t>
  </si>
  <si>
    <t>AA 55.1.</t>
  </si>
  <si>
    <t>AA 55.2.</t>
  </si>
  <si>
    <t>AA 55.3.</t>
  </si>
  <si>
    <t>AA 56.1.</t>
  </si>
  <si>
    <t>AA 56.2.</t>
  </si>
  <si>
    <t>AA 57.1.</t>
  </si>
  <si>
    <t>AA 57.2.</t>
  </si>
  <si>
    <t>AA 58.1.</t>
  </si>
  <si>
    <t>AA 58.2.</t>
  </si>
  <si>
    <t>AA 58.3.</t>
  </si>
  <si>
    <t>AA 59.1.</t>
  </si>
  <si>
    <t>AA 59.2.</t>
  </si>
  <si>
    <t>AA 59.3.</t>
  </si>
  <si>
    <t>AA 51.2.</t>
  </si>
  <si>
    <t>AA 51.3.</t>
  </si>
  <si>
    <t>AA 51.4.</t>
  </si>
  <si>
    <t>AA 52.1.</t>
  </si>
  <si>
    <t>AA 57.3.</t>
  </si>
  <si>
    <t>AA 58.4.</t>
  </si>
  <si>
    <t>AA 58.5.</t>
  </si>
  <si>
    <t>AA 58.6.</t>
  </si>
  <si>
    <t>AA 60.1.</t>
  </si>
  <si>
    <t>AA 60.2.</t>
  </si>
  <si>
    <t>AA 60.3.</t>
  </si>
  <si>
    <t>AA 61.1.</t>
  </si>
  <si>
    <t>AA 61.2.</t>
  </si>
  <si>
    <t>AA 61.3.</t>
  </si>
  <si>
    <t>AA 62.1.</t>
  </si>
  <si>
    <t>AA 62.2.</t>
  </si>
  <si>
    <t>AA 62.3.</t>
  </si>
  <si>
    <t>AA 63.1.</t>
  </si>
  <si>
    <t>AA 63.2.</t>
  </si>
  <si>
    <t>AA 63.3.</t>
  </si>
  <si>
    <t>AA 63.4.</t>
  </si>
  <si>
    <t>AA 64.1.</t>
  </si>
  <si>
    <t>AA 64.2.</t>
  </si>
  <si>
    <t>AA 64.3.</t>
  </si>
  <si>
    <t>AA 64.4.</t>
  </si>
  <si>
    <t>AA 64.5.</t>
  </si>
  <si>
    <t>AA 65.1.</t>
  </si>
  <si>
    <t>AA 65.2.</t>
  </si>
  <si>
    <t>AA 65.3.</t>
  </si>
  <si>
    <t>AA 66.1.</t>
  </si>
  <si>
    <t>AA 66.2.</t>
  </si>
  <si>
    <t>AA 66.3.</t>
  </si>
  <si>
    <t>AA 67.1.</t>
  </si>
  <si>
    <t>AA 67.2.</t>
  </si>
  <si>
    <t>AA 67.3.</t>
  </si>
  <si>
    <t>AA 67.4.</t>
  </si>
  <si>
    <t>AA 67.5.</t>
  </si>
  <si>
    <t>AA 68.1.</t>
  </si>
  <si>
    <t>AA 68.2.</t>
  </si>
  <si>
    <t>AA 68.3.</t>
  </si>
  <si>
    <t>AA 68.4.</t>
  </si>
  <si>
    <t>AA 69.1.</t>
  </si>
  <si>
    <t>AA 69.2.</t>
  </si>
  <si>
    <t>AA 69.3.</t>
  </si>
  <si>
    <t>AA 69.4.</t>
  </si>
  <si>
    <t>AA 69.5.</t>
  </si>
  <si>
    <t>AA 70.1.</t>
  </si>
  <si>
    <t>AA 70.2.</t>
  </si>
  <si>
    <t>AA 70.3.</t>
  </si>
  <si>
    <t>AA 71.1.</t>
  </si>
  <si>
    <t>AA 71.2.</t>
  </si>
  <si>
    <t>AA 71.3.</t>
  </si>
  <si>
    <t>AA 72.1.</t>
  </si>
  <si>
    <t>AA 72.2.</t>
  </si>
  <si>
    <t>AA 72.3.</t>
  </si>
  <si>
    <t>AA 73.1.</t>
  </si>
  <si>
    <t>AA 73.2.</t>
  </si>
  <si>
    <t>AA 74.1.</t>
  </si>
  <si>
    <t>AA 74.2.</t>
  </si>
  <si>
    <t>AA 74.5.</t>
  </si>
  <si>
    <t>AA 74.6.</t>
  </si>
  <si>
    <t>AA 74.3.</t>
  </si>
  <si>
    <t>AA 74.4.</t>
  </si>
  <si>
    <t>AA 75.1.</t>
  </si>
  <si>
    <t>AA 75.2.</t>
  </si>
  <si>
    <t>AA 75.3.</t>
  </si>
  <si>
    <t>AA 75.4.</t>
  </si>
  <si>
    <t>AA 76.1.</t>
  </si>
  <si>
    <t>AA 76.2.</t>
  </si>
  <si>
    <t>AA 76.3.</t>
  </si>
  <si>
    <t>AA 77.1.</t>
  </si>
  <si>
    <t>AA 77.2.</t>
  </si>
  <si>
    <t>AA 77.3.</t>
  </si>
  <si>
    <t>AA 78.1.</t>
  </si>
  <si>
    <t>AA 78.2.</t>
  </si>
  <si>
    <t>AA 78.3.</t>
  </si>
  <si>
    <t>AA 79.1.</t>
  </si>
  <si>
    <t>AA 79.2.</t>
  </si>
  <si>
    <t>AA 79.3.</t>
  </si>
  <si>
    <t>AA 80.1.</t>
  </si>
  <si>
    <t>AA 80.2.</t>
  </si>
  <si>
    <t>AA 80.3.</t>
  </si>
  <si>
    <t>AA 81.1.</t>
  </si>
  <si>
    <t>AA 81.2.</t>
  </si>
  <si>
    <t>AA 81.3.</t>
  </si>
  <si>
    <t>AA 82.1.</t>
  </si>
  <si>
    <t>AA 82.2.</t>
  </si>
  <si>
    <t>AA 82.3.</t>
  </si>
  <si>
    <t>AA 82.4.</t>
  </si>
  <si>
    <t>AA 82.5.</t>
  </si>
  <si>
    <t>AA 83.1.</t>
  </si>
  <si>
    <t>AA 83.2.</t>
  </si>
  <si>
    <t>AA 83.3.</t>
  </si>
  <si>
    <t>AA 84.1.</t>
  </si>
  <si>
    <t>AA 84.2.</t>
  </si>
  <si>
    <t>AA 84.3.</t>
  </si>
  <si>
    <t>AA 84.4.</t>
  </si>
  <si>
    <t>AA 85.1.</t>
  </si>
  <si>
    <t>AA 85.2.</t>
  </si>
  <si>
    <t>AA 85.3.</t>
  </si>
  <si>
    <t>AA 86.1.</t>
  </si>
  <si>
    <t>AA 86.2.</t>
  </si>
  <si>
    <t>AA 86.3.</t>
  </si>
  <si>
    <t>AA 86.4.</t>
  </si>
  <si>
    <t>AA 86.5.</t>
  </si>
  <si>
    <t>AA 87.1.</t>
  </si>
  <si>
    <t>AA 87.2.</t>
  </si>
  <si>
    <t>AA 87.3.</t>
  </si>
  <si>
    <t>AA 88.1.</t>
  </si>
  <si>
    <t>AA 88.2.</t>
  </si>
  <si>
    <t>AA 88.3.</t>
  </si>
  <si>
    <t>AA 88.4.</t>
  </si>
  <si>
    <t>AA 89.1.</t>
  </si>
  <si>
    <t>AA 89.2.</t>
  </si>
  <si>
    <t>AA 89.3.</t>
  </si>
  <si>
    <t>AA 90.1.</t>
  </si>
  <si>
    <t>AA 90.2.</t>
  </si>
  <si>
    <t>AA 90.3.</t>
  </si>
  <si>
    <t>AA 90.4.</t>
  </si>
  <si>
    <t>AA 90.5.</t>
  </si>
  <si>
    <t>AA 91.1.</t>
  </si>
  <si>
    <t>AA 91.2.</t>
  </si>
  <si>
    <t>AA 91.3.</t>
  </si>
  <si>
    <t>AA 92.1.</t>
  </si>
  <si>
    <t>AA 92.2.</t>
  </si>
  <si>
    <t>AA 92.3</t>
  </si>
  <si>
    <t>Prodajalec na zahtevo kupca izda obrazec DDV-VP v 3 izvodih. Obrazcu DDV-VP se priložijo original računi.</t>
  </si>
  <si>
    <t>Tiskanje 1x, Kopiranje obrazca x 2</t>
  </si>
  <si>
    <t>V primeru, da je davčni zavezanec narobe prikazal davčno obveznost, mora predložiti novi DDV-O obrazec.</t>
  </si>
  <si>
    <t>Vodenje zneskov v računovodstvu kot prehodne postavke</t>
  </si>
  <si>
    <t>Pridobitev obrazca VATR-PRA</t>
  </si>
  <si>
    <t>AA .3.2.</t>
  </si>
  <si>
    <t>AA 3.4.</t>
  </si>
  <si>
    <t>Davčni zavezanec, ki mora vložiti obvestilo o pričetku prenehanja dobav blaga in storitev po 76.a členu ZDDV</t>
  </si>
  <si>
    <r>
      <t xml:space="preserve"> Davčni zavezanec mora hraniti račune </t>
    </r>
    <r>
      <rPr>
        <sz val="6.7"/>
        <rFont val="Arial"/>
        <family val="2"/>
      </rPr>
      <t>v prvotni obliki</t>
    </r>
    <r>
      <rPr>
        <sz val="8"/>
        <rFont val="Arial"/>
        <family val="2"/>
      </rPr>
      <t xml:space="preserve"> ne glede na to ali izdani v papirni ali elektronski obliki. Kopije računov mora ohraniti nespremenjene in čitljive.</t>
    </r>
  </si>
  <si>
    <r>
      <rPr>
        <sz val="6.7"/>
        <rFont val="Arial"/>
        <family val="2"/>
      </rPr>
      <t>149.</t>
    </r>
    <r>
      <rPr>
        <sz val="8"/>
        <rFont val="Arial"/>
        <family val="2"/>
      </rPr>
      <t xml:space="preserve"> (85.2)</t>
    </r>
  </si>
  <si>
    <t>Davčni zavezanec, ki uporablja posebno ureditev za transakcije z investicijskim zlatom</t>
  </si>
  <si>
    <t>Pridobitev obrazca DDV-RSP</t>
  </si>
  <si>
    <t>AA 47.4.</t>
  </si>
  <si>
    <t>Priprava ločene/ločenih evidenc</t>
  </si>
  <si>
    <t>Davčni zavezanec  - prodajalec uveljavlja pravico do vračila DDV, ki jo je pridobil na podlagi predložitve zahtevka za vračilo kupca, ki je pri njem nabavil in iznesel blago iz Skupnosti.</t>
  </si>
  <si>
    <t>Priprava zahtevka za overitev dodatnih obrazcev DDV-VP</t>
  </si>
  <si>
    <t>V primeru, da želi imetnik mejne prodajale vložiti ponovni zahtevek za overitev novih obrazcev DDV-VP mora CURS-u predložiti kopijo oz izpis posebne evidence DDV-VE za obdobje od prejšnje overitve obrazcev. Posredovati mora tudi poškodovane ali pomotoma izpolnjene overjene obrazce DDV-VP.</t>
  </si>
  <si>
    <t>Posredovanje zahtevkov in overjenih poškodovanih oz narobe izpolnjenih obrazcev DDV-VP CURS-u</t>
  </si>
  <si>
    <t>AA 69.6.</t>
  </si>
  <si>
    <t>Število zavezancev za poročanje po 76a členu</t>
  </si>
  <si>
    <t>Davčni zavezanec, ki je v preteklem letu predložil vsaj en zahtevek za vračilo DDV v drugi državi članici in se mu vmes spremeni odbitni delež</t>
  </si>
  <si>
    <t>priporočeno pismo zahtevka</t>
  </si>
  <si>
    <t>priporočeno pismo zahtevka na MZZ</t>
  </si>
  <si>
    <t>priporočeno pismo zahtevka elektronsko</t>
  </si>
  <si>
    <t>priporočeno pismo dopisa</t>
  </si>
  <si>
    <t>priporočeno pismo obrazca DU</t>
  </si>
  <si>
    <t>priporočeno pismo vloge na Carinski urad</t>
  </si>
  <si>
    <t>priporočeno pismo zahteve na Carinski urad</t>
  </si>
  <si>
    <t>priporočeno pismo zaprosila v obliki dopisa zn Carinski urad</t>
  </si>
  <si>
    <t>priporočeno pismo zahtevka pristojnemu davčnemu organu</t>
  </si>
  <si>
    <t>priporočeno pismo obvestila</t>
  </si>
  <si>
    <t>priporočeno pismo obrazca DDV-VP in prilog pristojnemu prodajalcu</t>
  </si>
  <si>
    <t>Davčni zavezanec, ki nima sedeža, mora davčnemu organu predložiti poseben obračun DDV za elektronske storitve za vsako koledarsko trimesečje ne glede na to, ali je v tem obdobju opravljal elektronske storitve ali ne. Obračun je dolžan predložiti v 20 dneh po koncu obračunskega obdobja v elektronski obliki, ki jo predpiše MF.</t>
  </si>
  <si>
    <t>Diplomatska predstavništva in konzulati s sedežem v drugi državi članici Evropske unije in mednarodne organizacije s sedežem ali predstavništvom v eni od drugih držav članic Evropske unije ali v tretjih državah ali njihovo osebje morajo voditi evidence glede neposredne oprostitve plačila davkov</t>
  </si>
  <si>
    <t>V kolikor želijo Upravičenci iz 3. člena pravilnika (diplomatska predstavništva in konzulati, mednarodne organizacije, družinski člani, diplomatski agentje, konzularni funkcionarji,... s sedežem v Sloveniji) pridobiti Osnovno potrdilo za oprostitev dajatev morajo vložiti zahtevek za pridobitev Osnovnega potrdila za oprostitev dajatev</t>
  </si>
  <si>
    <t>v kolikor želi upravičenec iz 3. člena pravilnika (diplomatska predstavništva in konzulati, mednarodne organizacije, družinski člani, diplomatski agentje, konzularni funkcionarji,... s sedežem v Sloveniji) pridobiti potrdilo za neposredno oprostitev davkov mora vložiti zahtevek za pridobitev potrdila za neposredno oprostitev davkov.</t>
  </si>
  <si>
    <t>V kolikor želi upravičenec iz 3. člena pravilnika (diplomatska predstavništva in konzulati, mednarodne organizacije, družinski člani, diplomatski agentje, konzularni funkcionarji,... s sedežem v Sloveniji) vračilo plačanega davka mora vložiti zahtevek za vračilo plačanega davka</t>
  </si>
  <si>
    <t>Upravičenec iz 3. člena pravilnika (diplomatska predstavništva in konzulati, mednarodne organizacije, družinski člani, diplomatski agentje, konzularni funkcionarji,... s sedežem v Sloveniji) mora prijaviti odtujitev blaga pred potekom roka pristojnemu davčnemu ali carinskemu organu</t>
  </si>
  <si>
    <t>V kolikor želi upravičenec iz 3. člena pravilnika (diplomatska predstavništva in konzulati, mednarodne organizacije, družinski člani, diplomatski agentje, konzularni funkcionarji,... s sedežem v Sloveniji) Neposredno oprostitev davkov v drugi članici EU mora vložiti potrdilo za Neposredno oprostitev davkov v drugi državi članici EU</t>
  </si>
  <si>
    <t xml:space="preserve">Dobavitelji blaga, storitev oziroma trošarinskih izdelkov v Sloveniji, pri katerih upravičenci poglavja IV. pravilnika zahtevajo oprostitev plačila davka morajo izvesti poračun trošarine. </t>
  </si>
  <si>
    <t>Davčni zavezanec, identificiran za namene DDV v Sloveniji, ki dobavi novo prevozno sredstvo v drugo državo članico prijavi dobavo novega prevoznega sredstva iz Slovenije v drugo državo članico</t>
  </si>
  <si>
    <t>Vlagatelj za imetnika dovoljenja za vodenje davčnega skladišča vloži zahtevek za izdajo dovoljenja za vodenje davčnega skladišča</t>
  </si>
  <si>
    <t>Imetnik dovoljenja za vodenje davčnega skladišča, vloži za sprememba dovoljenja za vodenje davčnega skladišča</t>
  </si>
  <si>
    <t>Imetnik dovoljenja za vodenje davčnega skladišča vloži zahtevo za razveljavitev dovoljenja za vodenje davčnega skladišča</t>
  </si>
  <si>
    <t>Imetnik dovoljenja za vodenje davčnega skladišča mora voditi evidence o blagu vnesenem v postopek davčnega skladiščenja</t>
  </si>
  <si>
    <t>Imetnik dovoljenja za vodenje davčnega skladišča, vloži zaprosilo za posamično dovoljenje za izvajanje običajnih oblik ravnanja z blagom v davčnem skladišču, če ga ni pridobil že pri prvem dovoljenju.</t>
  </si>
  <si>
    <t>Imetnik obmejne prodajalne oziroma prodajalec, mora vsak DDV-VP obrazec, ki je predložen v predhodno overitev, opremiti z žigom vložnika zahtevka in navedbo mejne prodajalne, v kateri se bo uporabljal.</t>
  </si>
  <si>
    <t>Davčni zavezanec, ki je ugotovil napako na izdanem računu pripravi popravek obračunanega DDV</t>
  </si>
  <si>
    <t>Imetnik dovoljenja za uveljavitev pavšalnega nadomestila mora DURS-u predložiti obrazec DDV-OPN ne glede na to ali opravil kako dobavo na podlagi dovoljenja.</t>
  </si>
  <si>
    <t>Davčni zavezanec, ki izpolnjuje pogoje iz 20.člena ZDDV - intrakomunitarna dobava fizičnim osebam</t>
  </si>
  <si>
    <t>Davčni zavezanec, ki želi uveljavljati pravico do izbire za obdavčitev investicijskega zlata</t>
  </si>
  <si>
    <t>Davčni zavezanec, ki je izvozil določeno blago, pozneje pa je bila izvozna carinska deklaracija razveljavljena ali je bilo blago vrnjeno</t>
  </si>
  <si>
    <t>Davčni zavezanec, ki je napačno prikazal davčno obveznost</t>
  </si>
  <si>
    <t>Davčni zavezanec, ki opravlja dobave blaga v tuje države članice</t>
  </si>
  <si>
    <t>Davčni zavezanec, ki izdaja račun za več dobav hkrati</t>
  </si>
  <si>
    <t>Davčni zavezanec, ki izda račun v imenu in za račun dobavitelja</t>
  </si>
  <si>
    <t>Davčni zavezanec, ki opravlja prodajo na daljavo v druge države članice</t>
  </si>
  <si>
    <t>Davčni zavezanec, ki želi izdajo identifikacijske številke</t>
  </si>
  <si>
    <t>Prodajalec, ki je izdal DDV-VP obrazec</t>
  </si>
  <si>
    <t>Davčni zavezanec, ki izračunava popravek odbitka DDV pri osnovnih sredstvih</t>
  </si>
  <si>
    <t>Davčni zavezanec, ki je prejel blago oziroma naročil storitve, v skladu z zahtevo dobavitelja blaga oziroma izvajalca storitve zaradi napake v računu ali drugih razlogov iz drugega odstavka 39. člena ZDDV-1</t>
  </si>
  <si>
    <t>Davčni zavezanec, ki želi uveljavljati oprostitev plačila DDV zaradi odpošiljanja blaga v drugo državo članico</t>
  </si>
  <si>
    <t>Davčni zavezanec, identificiran za DDV</t>
  </si>
  <si>
    <t>Davčni zavezanec, ki je izdal, poslal ali prejel elektronske račune</t>
  </si>
  <si>
    <t>Davčni zavezanec s sedežem v SLO, ki želi hraniti račune izven ozemlja Slovenije</t>
  </si>
  <si>
    <t>Davčni zavezanec, ki izdaja račune</t>
  </si>
  <si>
    <t>Davčni zavezanec, ki prejme blago od davčnega zavezanca iz druge države članice</t>
  </si>
  <si>
    <t>Davčni zavezanec, ki je odposlal blago iz ozemlja SLO v drugo državo članico</t>
  </si>
  <si>
    <t>Davčni zavezanec, ki se mu zgodi sprememba v zvezi z dejavnostjo</t>
  </si>
  <si>
    <t>Davčni zavezanec, ki želi uveljavljati DDV</t>
  </si>
  <si>
    <t>Davčni zavezanec, ki opravlja obdavčeno in oproščeno dejavnost</t>
  </si>
  <si>
    <t>Izpolnjevanje DDV-O obrazca</t>
  </si>
  <si>
    <t>ADMINISTR. STR.</t>
  </si>
  <si>
    <t>ADMINISTR. BREME</t>
  </si>
  <si>
    <t>korekcijski faktor</t>
  </si>
  <si>
    <t>V primeru, da davčni zavezanec s sedežem v tretji državi  želi povračilo DDV, mora vložiti zahtevek za vračilo DDV na predpisanem obrazcu najpozneje do 30. junija po preteku koledarskega leta, v katerem je bil zaračunan DDV; zahtevku priloži izvirnike računov oz overjenih natisnjenih elektronskih uvoznih carinskih deklaracij; predloži potrdilo pristojnega organa države v kateri ima sedež, da je zavezanec za DDV; pisno izjavo s katero potrdi, da v tem obdobju ni izvedel dobave bla in storitev na ozemlju SLO; se zaveže, da bo povrnil kateri koli neupravičeno pridobljen znesek DDV.</t>
  </si>
  <si>
    <t>Pridobitev potrdila od državnega pristojnega organa, da je zavezanec za DDV</t>
  </si>
  <si>
    <t>Davčni zavezanec vloži Vlogo za preverjanje podatkov o davčnih zavezancih (obrazec DDV-Razkritje)  po elektronski poti</t>
  </si>
  <si>
    <t>Davčni zavezanec vloži Vlogo za preverjanje podatkov o davčnih zavezancih</t>
  </si>
  <si>
    <t>Davčni zavezanec, ki želi prenehanje identifikacije DDV</t>
  </si>
  <si>
    <t>Davčni zavezanec mora v svojem knjigovodstvu zagotoviti dovolj podrobne podatke za identifikacijo blaga, ki mu ga odpošlje iz druge države članice davčni zavezanec.</t>
  </si>
  <si>
    <t>Davčni zavezanec mora DURS obvestiti, kje hrani elektronske račune, Dursu omogočiti takojšen in neoviran dostop do e računov, zagotoviti preverjanje e podpisov in zagotavljati avtentičnost e računov.</t>
  </si>
  <si>
    <t>Priprava evidence o transakcijah z elektronskimi storitvami</t>
  </si>
  <si>
    <t>Davčni zavezanec, ki preneha uporabljati posebno ureditev po plačni realizaciji, mora v obračunu DDV, za obdobje v katerem preneha uporabljati posebno ureditev, izkazati celoten znesek DDV, ki bi ga bil dolžan plačati v obdobju uporabe posebne ureditve.</t>
  </si>
  <si>
    <t>V primeru da oborožene sile drugih držav članic Severnoatlantske zveze ali spremnega civilnega osebja želijo vračilo plačanega davka za pogonsko gorivo morajo vložiti zahtevek za vračilo plačanega davka za pogonsko gorivo</t>
  </si>
  <si>
    <t>Oborožene sile drugih držav članic Severnoatlantske zveze ali spremnega civilnega osebja</t>
  </si>
  <si>
    <t xml:space="preserve"> Davčni zavezanec v Slo prijavi pridobitev novega prevoznega sredstva iz druge države članice, ki jo opravi davčni zavezanec ali pravna oseba, ki ni davčni zavezanec, identificirana za namene DDV v Sloveniji (ni nabavljeno za nadaljnjo prodajo) </t>
  </si>
  <si>
    <t>Davčni zavezanec, ki uvozi blago v namembno državo članico, ki ni Slovenija, ki želi uveljaviti oprostitev plačila DDV mora skupaj s carinsko deklaracijo predložiti ustrezno prevozno listino ali drugi ustrezen dokument.</t>
  </si>
  <si>
    <t>Davčni zavezanec mora o prenehanju uporabe odbitnega deleža obvestiti davčni organ 15 dni pred začetkom davčnega obdobja, v katerem bo prenehal uporabljati odbitni delež.</t>
  </si>
  <si>
    <t>V primeru, da mora davčni zavezanec, ki je prejel blago oziroma naročil storitve, v skladu z zahtevo dobavitelja blaga oziroma izvajalca storitve zaradi napake v računu ali drugih razlogov, obvestiti izdajatelja o zmanjšanju odbitka DDV, sme tako obvestilo podati v tistem davčnem obdobju, v katerem je dejansko popravil, zmanjšal odbitek DDV.</t>
  </si>
  <si>
    <t>Kopiranje računa, saj se original pripne original DDV-VP obrazcu.</t>
  </si>
  <si>
    <t>Posredovanje neporabljenih overjenih obrazcev DDV-VP</t>
  </si>
  <si>
    <t>Posredovanje prijave DURS-u</t>
  </si>
  <si>
    <t>V primeru, da davčni zavezanec izdaja račun za več dobav hkrati, mora voditi evidenco posamezne dobave.</t>
  </si>
  <si>
    <t xml:space="preserve">V primeru, da davčni zavezanec izdaja račun za več dobav hkrati, mora tak skupni račun izdati najmanj enkrat za davčno obdobje.  </t>
  </si>
  <si>
    <t>Posredovanje obrazca DDV-OPN DURS-u</t>
  </si>
  <si>
    <t>1</t>
  </si>
  <si>
    <t>11</t>
  </si>
  <si>
    <t>3</t>
  </si>
  <si>
    <t>4</t>
  </si>
  <si>
    <t>6</t>
  </si>
  <si>
    <t>10</t>
  </si>
  <si>
    <t>9</t>
  </si>
  <si>
    <t>8</t>
  </si>
  <si>
    <t>5</t>
  </si>
  <si>
    <t>DIREKTIVA SVETA 2006/112/ES z dne 28. novembra 2006 o skupnem sistemu davka na dodano vrednost</t>
  </si>
  <si>
    <t>Davčni zavezanec mora na računu navesti predpisane podatke, navajati sklic na določbo nacionalne zakonodaje ali direktive v primerih oprostitve DDV, ali če je plačnik DDV kupec ali naročnik, ali v primeru uporabe ene od posebnih ureditev.</t>
  </si>
  <si>
    <t>Tiskanje/Izdajanje računa z ustreznimi podatki</t>
  </si>
  <si>
    <t>Pridobitev obrazca DDV-O (mesečno)</t>
  </si>
  <si>
    <t>Izpolnjevanje obrazca za obračun DDV (mesečno)</t>
  </si>
  <si>
    <t>Posredovanje obrazca DDV-O (mesečno)</t>
  </si>
  <si>
    <t>Pridobitev obrazca DDV-O (tri mesečno)</t>
  </si>
  <si>
    <t>Izpolnjevanje obrazca za obračun DDV (tri mesečno)</t>
  </si>
  <si>
    <t>Posredovanje obrazca DDV-O (tri mesečno)</t>
  </si>
  <si>
    <t>Davčni zavezanec, identificiran za DDV (poroča mesečno/poroča tri mesečno)</t>
  </si>
  <si>
    <t>2-B</t>
  </si>
  <si>
    <t>3-C</t>
  </si>
  <si>
    <t>IO izhaja iz drugih računovodskih predpisov</t>
  </si>
  <si>
    <t>Popis je potrebno opraviti že na podlagi računovodskih predpisov, zato menimo, da se ta informacijska obveznost ne more pripisati DDV.</t>
  </si>
  <si>
    <t>IO izhaja iz direktive o DDV, ki so prenesene v ZDDV. Noben davčni zavezanec iz tretjih držav se še ni identificiral za namene te posebne ureditve, zato populacija 0.</t>
  </si>
  <si>
    <t>Elektronsko izpolnjevanje aktivnosti (da ali ne)</t>
  </si>
  <si>
    <t>IO (opisno)</t>
  </si>
  <si>
    <t>Povezani predpisi z navedbo objave</t>
  </si>
  <si>
    <t>Resorni organ</t>
  </si>
  <si>
    <t>Naziv zakona z navedbo objave</t>
  </si>
  <si>
    <t>Podzakonski predpisi z navedbo objave</t>
  </si>
  <si>
    <t>Populacija (opisno)</t>
  </si>
  <si>
    <t>Populacija (število)</t>
  </si>
  <si>
    <t>Frekvenca</t>
  </si>
  <si>
    <t>Urna postavka</t>
  </si>
  <si>
    <t>1 - Vodenje evidenc</t>
  </si>
  <si>
    <t>2 - Prijava najava aktivnosti</t>
  </si>
  <si>
    <t>3 - Posredovanje poročil</t>
  </si>
  <si>
    <t>4 - Označevanje informacij za tretje osebe</t>
  </si>
  <si>
    <t>5 - Posredovanje informacij za tretje osebe</t>
  </si>
  <si>
    <t>6 - Zahtevek za posamezno aktivnost, oprostitev, povračilo</t>
  </si>
  <si>
    <t>7 - Splošni zahtevki za določene aktivnosti ali oprostitve</t>
  </si>
  <si>
    <t>8 - Registracija</t>
  </si>
  <si>
    <t>9 - Certifikacija izdelkov, procesov</t>
  </si>
  <si>
    <t>10 - Nadzor</t>
  </si>
  <si>
    <t>11 - Inšpekcijski nadzor</t>
  </si>
  <si>
    <t>12 - Prošnja za subvencije, garancije</t>
  </si>
  <si>
    <t>TIPI IO:</t>
  </si>
  <si>
    <t>TIPI AA:</t>
  </si>
  <si>
    <t>1 - Seznanjanje z informacijsko obveznostjo</t>
  </si>
  <si>
    <t>2 - Usposabljanje zaposlenih za pripravo IO</t>
  </si>
  <si>
    <t>3 - Priprava potrebnih informacij iz obstoječih podatkov ali preračunavanje, preoblikovanje obstoječih podatkov za namen IO</t>
  </si>
  <si>
    <t>4 - Pridobivanje novih podatkov</t>
  </si>
  <si>
    <t>5 - Oblikovanje ustreznih podatkov</t>
  </si>
  <si>
    <t>6 - Izpolnjevanje obrazcev, napovedi, obračunov</t>
  </si>
  <si>
    <t>7 - Sklicevanje sestankov zaradi IO</t>
  </si>
  <si>
    <t>8 - Nadzor in sodelovanje pri opravljanju zunanje inšpekcije</t>
  </si>
  <si>
    <t>9 - Kopiranje, distribuiranje (poročil, letakov, etiket)</t>
  </si>
  <si>
    <t>10 - Poročanje/oddajanje informacij</t>
  </si>
  <si>
    <t>11 - Drugo</t>
  </si>
  <si>
    <t>AA (opisno)</t>
  </si>
  <si>
    <t>AA (tip)</t>
  </si>
  <si>
    <t>Št. člena</t>
  </si>
  <si>
    <t>14 - Drugo</t>
  </si>
  <si>
    <t>13 - Usposabljanje, izobraževanje</t>
  </si>
  <si>
    <t>IO - 1</t>
  </si>
  <si>
    <t>AA 1.1.</t>
  </si>
  <si>
    <t>AA 1.2.</t>
  </si>
  <si>
    <t>AA 1.3.</t>
  </si>
  <si>
    <t>IO - 2</t>
  </si>
  <si>
    <t>AA 2.1.</t>
  </si>
  <si>
    <t>Finančno področje</t>
  </si>
  <si>
    <t>Kategorija predpisa</t>
  </si>
  <si>
    <t>Zap. št. IO</t>
  </si>
  <si>
    <t>Zap. št. AA</t>
  </si>
  <si>
    <t>IO (tip)</t>
  </si>
  <si>
    <t>Kategorija predpisa:</t>
  </si>
  <si>
    <t>1 - A (EU regulativa)</t>
  </si>
  <si>
    <t>2 - B (EU direktiva)</t>
  </si>
  <si>
    <t>3 - C (nacionalna)</t>
  </si>
  <si>
    <t>Področje: Finančno področje</t>
  </si>
  <si>
    <t>Julij 2010</t>
  </si>
  <si>
    <t>IO - 6</t>
  </si>
  <si>
    <t>IO - 7</t>
  </si>
  <si>
    <t>IO - 8</t>
  </si>
  <si>
    <t>IO - 12</t>
  </si>
  <si>
    <t>IO - 14</t>
  </si>
  <si>
    <t>IO - 15</t>
  </si>
  <si>
    <t>IO - 16</t>
  </si>
  <si>
    <t>IO - 17</t>
  </si>
  <si>
    <t>IO - 18</t>
  </si>
  <si>
    <t>IO - 23</t>
  </si>
  <si>
    <t>IO - 26</t>
  </si>
  <si>
    <t>IO - 30</t>
  </si>
  <si>
    <t>IO - 32</t>
  </si>
  <si>
    <t>IO - 36</t>
  </si>
  <si>
    <t>Zakon o davku na dodano vrednost uradno prečiščeno besedilo (Uradni list RS, št. 10/2010)</t>
  </si>
  <si>
    <t>36.6c</t>
  </si>
  <si>
    <t>MF</t>
  </si>
  <si>
    <t>3 - C</t>
  </si>
  <si>
    <t>Davčni zavezanec mora zagotoviti dokazila za zneske, ki jih prejme od svojega naročnika kot povračilo za izdatke, ki jih je plačal v imenu in za račun naročnika in jih vodi v svojem knjigovodstvu kot prehodne postavke.</t>
  </si>
  <si>
    <t>Seznanjanje z IO</t>
  </si>
  <si>
    <t>Pridobitev dokazil</t>
  </si>
  <si>
    <t>Davčni zavezanec mora izračunavati odbitni delež v skladu z izbranim načinom najmanj 12 mesecev. Če želi spremeniti način obračuna odbitnega deleža mora spremembo priglasiti davčnemu organu.</t>
  </si>
  <si>
    <t>2 - B; 3 - C</t>
  </si>
  <si>
    <t>Pridobitev obrazca za vračilo DDV</t>
  </si>
  <si>
    <t>Izpolnjevanje obrazca za vračilo DDV</t>
  </si>
  <si>
    <t>Priprava podatkov</t>
  </si>
  <si>
    <t>Izpolnjevanje zahtevka za vračilo DDV</t>
  </si>
  <si>
    <t>74.h.2</t>
  </si>
  <si>
    <t>Pridobitev zahtevka za uveljavljanje vračila DDV</t>
  </si>
  <si>
    <t>Pridobitev vseh potrebnih podatkov</t>
  </si>
  <si>
    <t>Tiskanje zahtevka za uveljavitev vračila DDV</t>
  </si>
  <si>
    <t>Vložitev zahtevka za uveljavitev vračila DDV</t>
  </si>
  <si>
    <t>Davčni zavezanec s sedežem v tretji državi</t>
  </si>
  <si>
    <t>Tiskanje obrazca za vračilo DDV</t>
  </si>
  <si>
    <t xml:space="preserve">Kopiranje izvirnikov računov </t>
  </si>
  <si>
    <t>Priprava pisne izjave</t>
  </si>
  <si>
    <t>Priprava zavezujoče izjave, da bo vrnil znesek neupravičeno pridobljenega DDV</t>
  </si>
  <si>
    <t>Izpolnjevanje obrazca</t>
  </si>
  <si>
    <t>AA 6.1.</t>
  </si>
  <si>
    <t>AA 6.2.</t>
  </si>
  <si>
    <t>AA 6.3.</t>
  </si>
  <si>
    <t>AA 6.5.</t>
  </si>
  <si>
    <t>AA 7.1.</t>
  </si>
  <si>
    <t>AA 7.2.</t>
  </si>
  <si>
    <t>AA 7.4.</t>
  </si>
  <si>
    <t>AA 8.1.</t>
  </si>
  <si>
    <t>AA 8.2.</t>
  </si>
  <si>
    <t>AA 8.3.</t>
  </si>
  <si>
    <t>AA 8.4.</t>
  </si>
  <si>
    <t>AA 12.1.</t>
  </si>
  <si>
    <t>AA 12.2.</t>
  </si>
  <si>
    <t>85.1</t>
  </si>
  <si>
    <t>AA 14.1.</t>
  </si>
  <si>
    <t>Podrobno vodenje knjigovodskih podatkov</t>
  </si>
  <si>
    <t>Davčni zavezanec mora voditi evidenco o blagu, ki ga je odposlal ali odpeljal, sam ali druga oseba za njegov račun, z ozemlja Slo v drugo državo članico.</t>
  </si>
  <si>
    <t>AA 14.2.</t>
  </si>
  <si>
    <t>AA 15.1.</t>
  </si>
  <si>
    <t>Vodenje evidence o blagu</t>
  </si>
  <si>
    <t>Priprava evidenčne tabele o blagu</t>
  </si>
  <si>
    <t>85.3</t>
  </si>
  <si>
    <t>AA 15.2.</t>
  </si>
  <si>
    <t>AA 15.3.</t>
  </si>
  <si>
    <t>AA 16.1.</t>
  </si>
  <si>
    <t>AA 16.2.</t>
  </si>
  <si>
    <t>AA 17.1.</t>
  </si>
  <si>
    <t>Kopiranje izdanih in prejetih računov</t>
  </si>
  <si>
    <t>AA 17.2.</t>
  </si>
  <si>
    <t>AA 17.3.</t>
  </si>
  <si>
    <t>Hranjenje kopij izdanih in prejetih računov</t>
  </si>
  <si>
    <t>86.2</t>
  </si>
  <si>
    <t>Če davčni zavezanec s sedežem v SLO želi hraniti kopije računov v drugi državi mora o tem obvestiti DURS.</t>
  </si>
  <si>
    <t>Priprava obvestila o hrambi kopij računov izven SLO</t>
  </si>
  <si>
    <t>Tiskanje obvestila</t>
  </si>
  <si>
    <t>Posredovanje obvestila DURS-u</t>
  </si>
  <si>
    <t>AA 18.1.</t>
  </si>
  <si>
    <t>AA 18.2.</t>
  </si>
  <si>
    <t>AA 18.3.</t>
  </si>
  <si>
    <t>AA 18.4.</t>
  </si>
  <si>
    <t>Izpolnjevanje obrazca za obračun DDV</t>
  </si>
  <si>
    <t>AA 23.1.</t>
  </si>
  <si>
    <t>AA 23.2.</t>
  </si>
  <si>
    <t>88.2</t>
  </si>
  <si>
    <t>Davčni zavezanec mora predložiti obračun DDV tudi v primeru, če za obračunsko davčno obdobje ni dolžan plačati DDV.</t>
  </si>
  <si>
    <t>AA 26.1.</t>
  </si>
  <si>
    <t>AA 26.2.</t>
  </si>
  <si>
    <t>AA 26.4.</t>
  </si>
  <si>
    <t>AA 30.1.</t>
  </si>
  <si>
    <t>AA 30.2.</t>
  </si>
  <si>
    <t>AA 30.3.</t>
  </si>
  <si>
    <t>AA 30.5.</t>
  </si>
  <si>
    <t>92.a.2</t>
  </si>
  <si>
    <t>IO - 37</t>
  </si>
  <si>
    <t>IO - 39</t>
  </si>
  <si>
    <t>IO - 40</t>
  </si>
  <si>
    <t>IO - 42</t>
  </si>
  <si>
    <t>IO - 43</t>
  </si>
  <si>
    <t>IO - 45</t>
  </si>
  <si>
    <t>IO - 49</t>
  </si>
  <si>
    <t>IO - 50</t>
  </si>
  <si>
    <t>IO - 51</t>
  </si>
  <si>
    <t>IO - 52</t>
  </si>
  <si>
    <t>IO - 53</t>
  </si>
  <si>
    <t>IO - 54</t>
  </si>
  <si>
    <t>Priprava obvestila DURS-u</t>
  </si>
  <si>
    <t>Obdavčljivi preprodajalec, ki uporablja splošno ureditev ali posebno ureditev, mora v svojem knjigovodstvu ločeno izkazovati transakcije za vsako ureditev posebej.</t>
  </si>
  <si>
    <t>Vodenje ločenih (dvojnih evidenc)</t>
  </si>
  <si>
    <t>115.1</t>
  </si>
  <si>
    <t>Obdavčljivi preprodajalec</t>
  </si>
  <si>
    <t>Priprava potrebnih podatkov</t>
  </si>
  <si>
    <t>Evidentiranje podatkov/zneskov na prehodnih kontih</t>
  </si>
  <si>
    <t>Organizatorji prodaje na javnih dražbah</t>
  </si>
  <si>
    <t>116.1</t>
  </si>
  <si>
    <t>Organizator prodaje na javni dražbi mora kupcu izdati račun, na katerem mora izkazati ceno blaga doseženo na dražbi, davke, takse in druge dajatve ter postranske stroške.</t>
  </si>
  <si>
    <t>Priprava zahtevanih podatkov</t>
  </si>
  <si>
    <t>117.1</t>
  </si>
  <si>
    <t>Priprava ustrezne utemeljitve</t>
  </si>
  <si>
    <t>Priprava obračuna</t>
  </si>
  <si>
    <t>Posredovanje obračuna naročniku</t>
  </si>
  <si>
    <t>122.1</t>
  </si>
  <si>
    <t>Davčni zavezanci morajo voditi evidence o transakcijah z investicijskim zlatom in hraniti dokumentacijo najmanj 10 let po poteku leta, na katero se te listine nanašajo.</t>
  </si>
  <si>
    <t>Priprava evidence o transakcijah z investicijskim zlatom</t>
  </si>
  <si>
    <t>Vodenje evidenc o transakcijah z investicijskim zlatom</t>
  </si>
  <si>
    <t>Hranjenje dokumentacije 10 let po poteku leta, na katero se listine nanašajo.</t>
  </si>
  <si>
    <t>Posredovanje obvestila v elektronski obliki</t>
  </si>
  <si>
    <t>125.2</t>
  </si>
  <si>
    <t>127.1</t>
  </si>
  <si>
    <t>Posredovanje obrazca v elektronski obliki</t>
  </si>
  <si>
    <t>Vodenje evidence o transakcijah</t>
  </si>
  <si>
    <t>133.2</t>
  </si>
  <si>
    <t>Priprava ločenih podatkov</t>
  </si>
  <si>
    <t>Vodenje dvojne (ločene) knjigovodske evidence</t>
  </si>
  <si>
    <t>Davčni zavezanec, ki v zadnjih 12 mesecih ni presegel 400.000 EUR obdavčenega prometa, brez DDV, ki začne uporabljati posebno ureditev po plačni realizaciji, mora v svojem knjigovodstvu ločeno izkazati kakršna koli plačila, ki jih prejme ali izvrši v zvezi s transakcijami, od katerih mora ugotoviti svojo davčno obveznost na podlagi izdanih in prejetih računov.</t>
  </si>
  <si>
    <t>134.4</t>
  </si>
  <si>
    <t>135.2</t>
  </si>
  <si>
    <t>Davčni zavezanec, kateremu preneha pravica za uporabo posebne ureditve po plačni realizaciji, mora v obračunu DDV, izkazati celoten znesek DDV, kot bi ga v obdobju, ko je imel pravico do uporabe posebne ureditve po plačni realizaciji.</t>
  </si>
  <si>
    <t>136.1</t>
  </si>
  <si>
    <t>Davčni zavezanec, ki uporablja posebno ureditev po plačni realizaciji</t>
  </si>
  <si>
    <t>136.2</t>
  </si>
  <si>
    <t>Izvedba popisa neplačanih računov</t>
  </si>
  <si>
    <t>Vodenje evidence neplačanih računov</t>
  </si>
  <si>
    <t>Priprava poročila o neplačanih računih</t>
  </si>
  <si>
    <t>Posredovanje poročila o neplačanih računih DURS-u</t>
  </si>
  <si>
    <t>Zakon o davku na dodano vrednost (ZDDV-1-UPB2, Ur.l. RS, št. 10/2010)</t>
  </si>
  <si>
    <t>Pravilnik o pogojih in načinu oprostitve davkov za diplomatska predstavništva, konzulate ter mednarodne organizacije v skladu z mednarodnimi pogodbami, ki obvezujejo Slovenijo (Ur.l. RS, št. 141/2006, spremembe: Ur.l. RS, št. 117/2008, 68/2009)</t>
  </si>
  <si>
    <t>Upravičenci iz 3. člena pravilnika (diplomatska predstavništva in konzulati, mednarodne organizacije, družinski člani, diplomatski agentje, konzularni funkcionarji,... s sedežem v Sloveniji)</t>
  </si>
  <si>
    <t>Izpolnjevanje zahtevka (3x A4)</t>
  </si>
  <si>
    <t>Upravičenci iz 3. člena pravilnika (diplomatska predstavništva in konzulati, mednarodne organizacije, družinski člani, diplomatski agentje, konzularni funkcionarji,... )s sedežem v Sloveniji</t>
  </si>
  <si>
    <t>Izpolnjevanje zahtevka (1xA4)</t>
  </si>
  <si>
    <t>Izpolnjevanje zahtevka (3xA4)</t>
  </si>
  <si>
    <t>Diplomatska predstavništva in konzulati s sedežem v drugi državi članici Evropske unije in mednarodne organizacije s sedežem ali predstavništvom v eni od drugih držav članic Evropske unije ali v tretjih državah ali njihovo osebje</t>
  </si>
  <si>
    <t>Hramba potrdila v knjigovodstvu</t>
  </si>
  <si>
    <t>Izpolnjevanje zahtevka (1xAA)</t>
  </si>
  <si>
    <t>Zagotovitev podatkov o neposredno oproščeni dobavi</t>
  </si>
  <si>
    <t>Izvedba poračuna trošarine (za trošarinske zavezance)</t>
  </si>
  <si>
    <t>Pravilnik o izvajanju zakona o davku na dodano vrednost (Ur.l. RS, št. 141/2006, spremembe Ur.l. RS, št. 52/2007, 120/2007, 21/2008, 123/2008, 105/2009, 27/2010)</t>
  </si>
  <si>
    <t>Zagotovitev ustrezne oblike podatkov in hramba podatkov v knjigovodstvu</t>
  </si>
  <si>
    <t>Davčni zavezanec pri prenosu blaga v drugo državo članico in pridobitev blaga iz druge države članice z namenom vzpostavitve zaloge blaga pri kupcu</t>
  </si>
  <si>
    <t>Oseba, ki ni identificirana za namene DDV in pridobi novo prevozno sredstvo</t>
  </si>
  <si>
    <t>Oseba, ki je identificirana za namene DDV in pridobi novo prevozno sredstvo, ki ni namenjeno nadaljnji prodaji</t>
  </si>
  <si>
    <t>Davčni zavezanec, identificiran za namene DDV v Sloveniji, ki dobavi novo prevozno sredstvo v drugo državo članico kateri koli osebi, ki ni identificirana za namene DDV; vsaka oseba iz tretjega odstavka 5. člena ZDDV-1, ki dobavi novo prevozno sredstvo pod pogoji iz 2. točke 46. člena ZDDV-1.</t>
  </si>
  <si>
    <t>Priprava vloge za izdajo dovoljenja</t>
  </si>
  <si>
    <t>Pridobivanje prilog za vlogo</t>
  </si>
  <si>
    <t xml:space="preserve">Imetnik dovoljenja za vodenje davčnega skladišča </t>
  </si>
  <si>
    <t>Priprava zahteve</t>
  </si>
  <si>
    <t xml:space="preserve">MF </t>
  </si>
  <si>
    <t>4 in priloga I pravilnika</t>
  </si>
  <si>
    <t>9 in priloga II pravilnika</t>
  </si>
  <si>
    <t>10, 15 in priloga III pravilnika</t>
  </si>
  <si>
    <t>12 in priloga IV pravilnika</t>
  </si>
  <si>
    <t>19 in priloga III pravilnika</t>
  </si>
  <si>
    <t>23 in priloga I pravilnika</t>
  </si>
  <si>
    <t>24 in priloga II pravilnika</t>
  </si>
  <si>
    <t>24 in priloga III pravilnika</t>
  </si>
  <si>
    <t>25 in priloga IV pravilnika</t>
  </si>
  <si>
    <t>Pridobitev zahtevka za vračilo DDV</t>
  </si>
  <si>
    <t>Kopiranje zahtevka</t>
  </si>
  <si>
    <t>Kopiranje dokazil</t>
  </si>
  <si>
    <t>105.7</t>
  </si>
  <si>
    <t>Sestava obvestila o prenehanju uporabe odbitnega deleža</t>
  </si>
  <si>
    <t>105.8</t>
  </si>
  <si>
    <t>IO - 84</t>
  </si>
  <si>
    <t>IO - 85</t>
  </si>
  <si>
    <t>IO - 86</t>
  </si>
  <si>
    <t>IO - 87</t>
  </si>
  <si>
    <t>IO - 88</t>
  </si>
  <si>
    <t>IO - 90</t>
  </si>
  <si>
    <t>IO - 91</t>
  </si>
  <si>
    <t>IO - 92</t>
  </si>
  <si>
    <t>Kopiranje računa</t>
  </si>
  <si>
    <t>108.1</t>
  </si>
  <si>
    <t>111.2 (69)</t>
  </si>
  <si>
    <t>Davčni zavezanec, ki nima sedeža v Sloveniji</t>
  </si>
  <si>
    <t>Kopiranje priloge</t>
  </si>
  <si>
    <t>118.1</t>
  </si>
  <si>
    <t>Izpolnjevanje DDV-VP obrazca</t>
  </si>
  <si>
    <t>Vodenje evidence izdanih obrazcev</t>
  </si>
  <si>
    <t>118.3 (75)</t>
  </si>
  <si>
    <t>Prodajalec mora voditi posebno evidenco o izdanih DDV-VP obrazcih ter o vračilu DDV kupcem na obrazcu DDV-VE.</t>
  </si>
  <si>
    <t>Priprava dveh ločenih evidenc</t>
  </si>
  <si>
    <t>Vodenje dveh ločenih evidenc</t>
  </si>
  <si>
    <t>118.4</t>
  </si>
  <si>
    <t>V primeru, da prodajalec pooblasti drugo osebo za izvršitev vračila DDV svojim kupcem, mora tudi ta oseba voditi evidenco o vračilu DDV kupcem na obrazcu DDV-VE. Če ista oseba vodi evidenco za več prodajalcev, vodi evidenco ločeno po posameznem prodajalcu.</t>
  </si>
  <si>
    <t>Pooblaščena oseba za izvršitev vračila DDV kupcem</t>
  </si>
  <si>
    <t>Vodenje ločene/ločenih evidenc</t>
  </si>
  <si>
    <t>121.1</t>
  </si>
  <si>
    <t>Pridobitev obrazca DDV-VE</t>
  </si>
  <si>
    <t>Izpolnjevanje obrazca DDV-VE</t>
  </si>
  <si>
    <t>Posredovanje obrazca DDV-VE</t>
  </si>
  <si>
    <t>124.1</t>
  </si>
  <si>
    <t>Žigosanje obrazcev DDV-VP</t>
  </si>
  <si>
    <t xml:space="preserve">Priprava in navedba potrebnih podatkov </t>
  </si>
  <si>
    <t>Posredovanje obrazcev v overitev CURS</t>
  </si>
  <si>
    <t>124.2</t>
  </si>
  <si>
    <t>124.3</t>
  </si>
  <si>
    <t>V primeru, da imetnik obmejne prodajalne preneha poslovati mora CURS-u posredovati neporabljene overjene obrazce DDV-VP in končno evidenco DDV-VE.</t>
  </si>
  <si>
    <t>Posredovanje končne evidence DDV-VE</t>
  </si>
  <si>
    <t>Posredovanje evidence DDV-VE CURS-u</t>
  </si>
  <si>
    <t>Tiskanje evidence DDV-VE</t>
  </si>
  <si>
    <t>Kopiranje Evidence DDV-VE</t>
  </si>
  <si>
    <t>Imetnik obmejne prodajalne mora voditi evidenco overjenih DDV-VP obrazcev v predpisani obliki s strani CURS-a.</t>
  </si>
  <si>
    <t>Priprava evidence obrazcev DDV-VP s predpisanimi podatki</t>
  </si>
  <si>
    <t>Vodenje evidence obrazcev DDV-VP</t>
  </si>
  <si>
    <t>125.5</t>
  </si>
  <si>
    <t>Imetnik obmejne prodajalne izvirnik DDV-VP obrazca izroči kupcu, eno kopijo obdrži sam, drugo kopijo pa hrani za potrebe CURS. Kopije, ki jih je shranil za potrebe CURS mora do drugega delovne dne v tednu za pretekli teden posredovati CURS-u.</t>
  </si>
  <si>
    <t>Kopiranje obrazca DDV-VP x 2</t>
  </si>
  <si>
    <t xml:space="preserve">Posredovanje kopij Curs-u </t>
  </si>
  <si>
    <t>Imetnik obmejne prodajalne oziroma prodajalec</t>
  </si>
  <si>
    <t>125.6</t>
  </si>
  <si>
    <t>V primeru, da imetnik obmejne prodajalne kupcu takoj vrne DDV ter s tem obdrži izvirnik DDV-VP in računa mora kupcu izdati dodatno kopijo računa.</t>
  </si>
  <si>
    <t>129.2</t>
  </si>
  <si>
    <t>Davčni zavezanec mora za izdajo identifikacijske številke navesti podatke predpisane z obrazcem DDV-P2.</t>
  </si>
  <si>
    <t>Pridobitev obrazca DDV-P2</t>
  </si>
  <si>
    <t>Izpolnjevanje obrazca DDV-P2</t>
  </si>
  <si>
    <t>Posredovanje obrazca DDV-P2</t>
  </si>
  <si>
    <t>134 (20)</t>
  </si>
  <si>
    <t>Davčni zavezanec, ki se odloči, da je kraj dobave namembna država članica, prijavi izbiro kraja dobave DURS-u, kjer je vpisan v sodni register.</t>
  </si>
  <si>
    <t>Priprava prijave o kraju dobave</t>
  </si>
  <si>
    <t>136.1 (81)</t>
  </si>
  <si>
    <t>V primeru, da davčni zavezanec izda račun v imenu in za račun dobavitelja, mora z dobaviteljem predhodno skleniti pisni dogovor.</t>
  </si>
  <si>
    <t>Kopiranje sporazuma</t>
  </si>
  <si>
    <t>Priprava sporazuma in navedba vseh predpisanih podatkov za izpolnjevanje pogojev</t>
  </si>
  <si>
    <t>137.2</t>
  </si>
  <si>
    <t>Priprava skupnega računa</t>
  </si>
  <si>
    <t>137.1</t>
  </si>
  <si>
    <t>Vodenje evidence</t>
  </si>
  <si>
    <t>Izdaja skupnega računa najmanj enkrat za davčno obdobje</t>
  </si>
  <si>
    <t>143.3 (83)</t>
  </si>
  <si>
    <t>Davčni zavezanec mora pri prodaji vozovnic, kart in žetonov v potniškem prometu, poštnih znamk…, vplačil za igre na srečo… podatke o prodaji zagotoviti s popisom začetnih in končnih zalog, ki ga opravi najmanj enkrat mesečno.</t>
  </si>
  <si>
    <t>Izvedba mesečne inventure</t>
  </si>
  <si>
    <t>Priprava zapisnika o mesečni inventuri</t>
  </si>
  <si>
    <t>Priprava ločenih knjigovodskih evidenc po državah članicah</t>
  </si>
  <si>
    <t>Vodenje ločenih knjigovodskih evidenc podatkov po posamezni državi članici</t>
  </si>
  <si>
    <t>Priprava obvestila o mestu hrambe e računov</t>
  </si>
  <si>
    <t>Posredovanje obvestila</t>
  </si>
  <si>
    <t>Zagotavljanje podatkov</t>
  </si>
  <si>
    <t>Pridobitev DDV-O obrazca</t>
  </si>
  <si>
    <t>Posredovanje DDV-O obrazca DURS-u</t>
  </si>
  <si>
    <t>154.3</t>
  </si>
  <si>
    <t>158.4</t>
  </si>
  <si>
    <t>V primeru, da je davčni zavezanec izvozil določeno blago, pozneje pa je bila izvozna carinska deklaracija razveljavljena ali je bilo blago vrnjeno mora o tem nemudoma obvestiti DURS.</t>
  </si>
  <si>
    <t>Davčni zavezanec mora za pridobitev pravice uveljavljanja pavšalnega nadomestila pridobiti dovoljenje DURS-a. Vloga se odda na obrazcu DDV-VKP4.</t>
  </si>
  <si>
    <t>Pridobitev obrazca DDV-VKP4</t>
  </si>
  <si>
    <t>Tiskanje obrazca DDV-VKP4</t>
  </si>
  <si>
    <t>Izpolnjevanje obrazca DDV-VKP4</t>
  </si>
  <si>
    <t>Posredovanje zahtevka v obliki obrazca DDV-VKP4 DURS-u</t>
  </si>
  <si>
    <t>163.5</t>
  </si>
  <si>
    <t>Nerezident mora vlogi za izdajo dovoljenja za uveljavljenje pavšalnega nadomestila priložiti tudi potrdilo o članih njegovega gospodinjstva, ki ga izda organ države nerezidenta.</t>
  </si>
  <si>
    <t>Pridobitev potrdila o članih gospodinjstva</t>
  </si>
  <si>
    <t>Kopiranje potrdila</t>
  </si>
  <si>
    <t>Priprava evidence</t>
  </si>
  <si>
    <t>Tiskanje obrazca DDV-VE</t>
  </si>
  <si>
    <t>164.5</t>
  </si>
  <si>
    <t>V primeru, da kmečko gospodinjstvo ne želi več uveljavljati pavšalnega nadomestila, mora o tem pisno obvestiti pristojni davčni organ in vrniti dovoljenje.</t>
  </si>
  <si>
    <t xml:space="preserve">Priprava pisnega obvestila </t>
  </si>
  <si>
    <t>Tiskanje pisnega obvestila</t>
  </si>
  <si>
    <t>Posredovanje obvestila in dovoljenja DURS-u</t>
  </si>
  <si>
    <t>166.4</t>
  </si>
  <si>
    <t>Kopiranje dovoljenja</t>
  </si>
  <si>
    <t>Predložitev kopije dovoljenja kupcu</t>
  </si>
  <si>
    <t>Imetniki dovoljenja za uveljavitev pavšalnega nadomestila</t>
  </si>
  <si>
    <t>Če želijo imetniki dovoljenja za uveljavljanje pavšalnega nadomestila uveljavljati pravico do nadomestila, morajo ob dobavi blaga ali storitve kupcu predložiti kopijo dovoljenja. V kolikor gre za stalnega kupca je potrebno kopijo dovoljenja predložiti le ob prvi dobavi.</t>
  </si>
  <si>
    <t>166.9</t>
  </si>
  <si>
    <t>Pridobitev obrazca DDV-OPN</t>
  </si>
  <si>
    <t>Izpolnjevanje obrazca DDV-OPN</t>
  </si>
  <si>
    <t>Tiskanje obrazca DDV-OPN</t>
  </si>
  <si>
    <t>167.1 (96)</t>
  </si>
  <si>
    <t>Davčni zavezanec, ki ima pravico do vračila pavšalnega nadomestila, predloži Davčnemu uradu LJ zahtevek za vračilo pavšalnega nadomestila.</t>
  </si>
  <si>
    <t>Priprava zahtevka za vračilo pavšalnega nadomestila</t>
  </si>
  <si>
    <t>Posredovanje zahtevka DU LJ</t>
  </si>
  <si>
    <t>169.1 (119)</t>
  </si>
  <si>
    <t>V primeru, da davčni zavezanec želi uveljavljati pravico do izbire za obdavčitev investicijskega zlata, mora o tem predhodno obvestiti DURS.</t>
  </si>
  <si>
    <t>Priprava obvestila</t>
  </si>
  <si>
    <t>79.1,2 (46)</t>
  </si>
  <si>
    <t>Pridobitev pisne izjave o prevozu blaga v drugo državo članico</t>
  </si>
  <si>
    <t>80.1 (46)</t>
  </si>
  <si>
    <t>Pridobitev carinske deklaracije in prevozne listine</t>
  </si>
  <si>
    <t>Evidentiranje</t>
  </si>
  <si>
    <t>Priprava ločenih (dvojnih) podatkov</t>
  </si>
  <si>
    <t>Vsak davčni zavezanec, identificiran za DDV, mora DURS-u do 20. dne naslednjega meseca po poteku davčnega obdobja predložiti rekapitulacijsko poročilo. Rekapitulacijsko poročilo davčni zavezanec predloži v elektronski obliki oziroma z elektronskim prenosom datoteke.</t>
  </si>
  <si>
    <t>90.1, 92.2., 92.3</t>
  </si>
  <si>
    <t>DA</t>
  </si>
  <si>
    <t>171.2 (125.1)</t>
  </si>
  <si>
    <t>105.7 (65.7)</t>
  </si>
  <si>
    <t>Davčni zavezanec mora zahtevek za uveljavitev vračila DDV v drugi državi članici vložiti najpozneje do 30. septembra po preteku koledarskega leta, v katerem je bil DDV zaračunan. Zahtevek je vložen, če je davčni zavezanec v zahtevku navedel vse podatke, ki jih zahteva država članica vračila.</t>
  </si>
  <si>
    <r>
      <t xml:space="preserve">117.2 </t>
    </r>
    <r>
      <rPr>
        <b/>
        <sz val="6.7"/>
        <rFont val="Arial"/>
        <family val="2"/>
      </rPr>
      <t>(75)</t>
    </r>
  </si>
  <si>
    <t>81, 82.11, 84</t>
  </si>
  <si>
    <t>Oblikovanje predloge računov, in pridobitev podatkov za sklic na nacionalno zakonodajo ali direktivo</t>
  </si>
  <si>
    <t>Davčni zavezanec mora v svojem knjigovodstvu zagotoviti dovolj podrobne podatke za pravilno obračunavanje DDV in lažji nadzor DURS-a.</t>
  </si>
  <si>
    <t>Davčni zavezanec, ki nima sedeža in je za državo za identifikacijo izbral SLO, mora DURS-u prijaviti kdaj se njegova dejavnost začne, preneha ali spremeni v tolikšni meri, da se te ureditve ne more več opravljati.</t>
  </si>
  <si>
    <r>
      <t xml:space="preserve">Priprava obvestila o začetku, koncu ali spremembi dejavnosti, </t>
    </r>
    <r>
      <rPr>
        <b/>
        <sz val="6.7"/>
        <rFont val="Arial"/>
        <family val="2"/>
      </rPr>
      <t>ki vsebuje podatke iz 171.člena Pravilnika</t>
    </r>
  </si>
  <si>
    <t>Priprava izjave o začetku opravljanja obdavčljive dejavnosti znotraj EU, o tem da ni identificiran za namene DDV znotraj EU in da ni opravil intrakomunitarnih dobav blaga ali storitev</t>
  </si>
  <si>
    <t>Davčni zavezanec mora DURS-u poročati o vseh izdanih računih, ki niso plačani do 31. decembra tekočega leta; popis neplačanih računov mora davčni zavezanec DURS-u izročiti najpozneje do 31.januarja naslednjega leta.</t>
  </si>
  <si>
    <t>Davčni zavezanec, ki želi uveljavljati oprostitev plačila DDV, mora z računom in prevozno listino ali drugim dokumentom dokazati, da je bilo blago odposlano ali odpeljano v drugo državo članico. Drugi dokument poleg računa lahko nadomesti tudi pisna izjava o prevozu blaga v drugo državo članico, ki jo podpiše prevzemnik blaga.</t>
  </si>
  <si>
    <t>Davčni zavezanec, ki uvozi blago v namembno državo članico, ki ni Slovenija</t>
  </si>
  <si>
    <t>Kopiranje dokumentov</t>
  </si>
  <si>
    <t>Posredovanje dokumentacije pristojnemu carinskemu organu</t>
  </si>
  <si>
    <t>Obveščanje na Carinski urad</t>
  </si>
  <si>
    <t>Imetnik dovoljenja za vodenje davčnega skladišča, če ga ni pridobil že pri prvem dovoljenju</t>
  </si>
  <si>
    <t>Vodenje evidenc</t>
  </si>
  <si>
    <t>Davčni zavezanec lahko uveljavlja odbitek DDV v obliki vračila DDV na podlagi pisnega zahtevka pristojnemu davčnem organu.</t>
  </si>
  <si>
    <t>102 (5)</t>
  </si>
  <si>
    <t>Predložitev obrazca na DURS elektronsko</t>
  </si>
  <si>
    <t xml:space="preserve">Izpolnjevanje obrazca VATR-PRA Vloga za popravek prvotnega odbitnega deleža </t>
  </si>
  <si>
    <t>1151a in priloga IVa (74.c.1)</t>
  </si>
  <si>
    <t>Davčni zavezanec, ki nima stalnega prebivališča v Skupnosti in iznese blago kupljeno v Sloveniji, uveljavlja vračilo DDV v potniškem prometu</t>
  </si>
  <si>
    <t>Overitev obrazca DDV-VP s strani carinskega organa</t>
  </si>
  <si>
    <t>število obrazcev DDV-VE</t>
  </si>
  <si>
    <t>Število obrazcev DDV-VP</t>
  </si>
  <si>
    <t>Posredovanje zahtevka elektronsko</t>
  </si>
  <si>
    <t>Pridobivanje dokazil o nameravani obdavčljivi dejavnosti</t>
  </si>
  <si>
    <t>Izpolnjevanje zahtevka za vračilo DDV - obrazec VATR-APP</t>
  </si>
  <si>
    <t>Tiskanje elektronske uvoznih carinskih deklaracije</t>
  </si>
  <si>
    <t>Overitev elektronske uvozne deklaracije</t>
  </si>
  <si>
    <t>Vsak davčni zavezanec mora DURS-u predložiti obračun DDV, (obrazec DDV-O) navesti mora vse potrebne podatke, vrednost transakcij z obračunanim davkom in odbitki in vrednost vseh oproščenih transakcij.</t>
  </si>
  <si>
    <t>Pridobitev obrazca za obračun DDV-O</t>
  </si>
  <si>
    <t>Posredovanje obrazca za izračun DDV - elektronsko</t>
  </si>
  <si>
    <t>Pridobitev obrazca RP-O</t>
  </si>
  <si>
    <t>Posredovanje rekapitulacijskega poročila - elektronsko</t>
  </si>
  <si>
    <t>Organizatorji prodaje na javni dražbi morajo v svojem knjigovodstvu na prehodnih postavkah izkazati zneske, ki so jih ali jih bodo prejeli od kupcev, ki so jih ali jih bodo prejeli od naročnikov blaga in jih ustrezno utemeljiti</t>
  </si>
  <si>
    <t>NE</t>
  </si>
  <si>
    <t>Davčni zavezanec, ki opravlja elektronske storitve mora voditi evidence o transakcijah.</t>
  </si>
  <si>
    <t>Davčni zavezanec vodi evidenco podatkov o prenosu blaga v drugo državo članico in pridobitev blaga iz druge države članice z namenom vzpostavitve zaloge blaga pri kupcu</t>
  </si>
  <si>
    <t>Izpolnjevanje obrazca DDV-RSP (1x A4)</t>
  </si>
  <si>
    <t>oseba, identificirana za namene DDV v Sloveniji od prodajalca, ki je identificiran za namene DDV v drugi državi članici, ki pridobi rabljeno prevozno sredstvo pod pogoji intrakomunitarne dobave</t>
  </si>
  <si>
    <t>Izpolnjevanje obrazca DDV-NPS-P2 v treh izvodih (3x A4)</t>
  </si>
  <si>
    <t>Davčni zavezanec v Slo prijavi pridobitev rabljenega prevoznega sredstva znotraj Skupnosti</t>
  </si>
  <si>
    <t>Fizična oseba prijavi pridobitev novega prevoznega sredstva iz druge države članice</t>
  </si>
  <si>
    <t>Izpolnjevanje obrazca DDV-NPS-P1 v treh izvodih (3x A4)</t>
  </si>
  <si>
    <t>Izpolnjevanje obrazca DDV-NPS-D1 (1x A4)</t>
  </si>
  <si>
    <r>
      <t>Pridobivanje dokazil</t>
    </r>
    <r>
      <rPr>
        <b/>
        <sz val="6.7"/>
        <rFont val="Arial"/>
        <family val="2"/>
      </rPr>
      <t xml:space="preserve"> </t>
    </r>
  </si>
  <si>
    <t>Določanje odbitnega deleža</t>
  </si>
  <si>
    <t>Organizator prodaje na javni dražbi mora svojemu naročniku prodaje izdati obračun, ki mora izkazovati ceno blaga dobljeno na dražbi, zmanjšano za znesek provizije, ki jo je ali jo bo prejel od naročnika.</t>
  </si>
  <si>
    <t>Izpolnjevanje Zahtevka za pridobitev osnovnega potrdila (2x A4)</t>
  </si>
  <si>
    <t>Priprava dopisa</t>
  </si>
  <si>
    <t>163.1,2, Priloga XV</t>
  </si>
  <si>
    <t>Imetniki dovoljenja za uveljavitev pavšalnega nadomestila - nerezidenti</t>
  </si>
  <si>
    <t>Imetniki dovoljenja za uveljavitev pavšalnega nadomestila, ki opravijo intrakomunitarno dobavo</t>
  </si>
  <si>
    <r>
      <t xml:space="preserve">129.4 </t>
    </r>
    <r>
      <rPr>
        <b/>
        <sz val="6.7"/>
        <rFont val="Arial"/>
        <family val="2"/>
      </rPr>
      <t>(78)</t>
    </r>
  </si>
  <si>
    <t>Davčni zavezanec mora podati zahtevek za prenehanje identifikacije za namene DDV</t>
  </si>
  <si>
    <t>Priprava zahtevka za prenehanje identifikacije za namene DDV</t>
  </si>
  <si>
    <t>Davčni zavezanec, ki nima sedeža, mora davčnemu organu sporočiti vse spremembe posredovanih podatkov za identifikacijo</t>
  </si>
  <si>
    <t xml:space="preserve">Posredovanje dopisa </t>
  </si>
  <si>
    <t>Preverjanje kupca</t>
  </si>
  <si>
    <t>DA, obvezno</t>
  </si>
  <si>
    <t>127c (76)</t>
  </si>
  <si>
    <t>Izpolnitev obrazca PD-Obv</t>
  </si>
  <si>
    <t>Pridobitev obrazca PD-Obv</t>
  </si>
  <si>
    <t>Posredovanje obrazca elektronsko</t>
  </si>
  <si>
    <t>Davčni zavezanec vloži Obvestilo o začetku/prenehanju dobav blaga ali storitev, za katere je prejemnik plačnik DDV obrazec PO-Obv po elektronski poti</t>
  </si>
  <si>
    <t>Davčni zavezanec vloži poročilo o dobavah PD-O po elektronski poti</t>
  </si>
  <si>
    <t>Pridobitev obrazca PD-O</t>
  </si>
  <si>
    <t>Izpolnitev PD-O</t>
  </si>
  <si>
    <t>127a, 5 odstavek (78a)</t>
  </si>
  <si>
    <t>Posredovanje po elektronski poti</t>
  </si>
  <si>
    <t>Izpolnjevanje obrazca PD-O</t>
  </si>
  <si>
    <t>Davčni zavezanec mora davčnemu organu prijaviti vsakršno spremembo v zvezi z dejavnostjo</t>
  </si>
  <si>
    <t>Kopiranje prilog / dokazil</t>
  </si>
  <si>
    <t xml:space="preserve">Davčni zavezanec ki nima sedeža in opravlja elektronske storitve, uveljavlja vračilo DDV  plačanega DDV ob nabavi blaga ali storitev za namene opravljanja dejavnosti ali ob uvozu blaga. 
</t>
  </si>
  <si>
    <t>Skeniranje prilog - kopije računov</t>
  </si>
  <si>
    <t xml:space="preserve">Posredovanje zahtevka elektronsko </t>
  </si>
  <si>
    <t>Priprava dopisa o odtujitvi blaga pred potekom roka iz 13.člena Pravilnika</t>
  </si>
  <si>
    <t>Davčni zavezanec pošlje popravek prvotnega odbitnega deleža, če je v preteklem letu predložil vsaj en zahtevek za vračilo DDV v državi članici in se ugotovljeni končni odbitni delež razlikuje</t>
  </si>
  <si>
    <t>Priprava pisnega obvestila prejemniku računa</t>
  </si>
  <si>
    <t>Popravek obračuna DDV</t>
  </si>
  <si>
    <t>Posredovanje popravljenega DDV-O po elektronski poti</t>
  </si>
  <si>
    <t>Izdaja novega računa (oz. dobropisa, če se napaka ugotovi po preteku obdobja za oddajo DDV-O)</t>
  </si>
  <si>
    <t>Poleg posebne evidence mora davčni zavezanec pri transakcijah z investicijskim zlatom voditi evidenco naročnika in posebno evidenco dobav investicijskega zlata, pri katerem se ni odločil za obdavčitev</t>
  </si>
  <si>
    <t>Izpolnitev DDV-Razkritje</t>
  </si>
  <si>
    <t>Davčni zavezanec, ki opravlja prodajo na daljavo v druge države članice, mora pristojnemu davčnemu organu enkrat letno (do 31.januarja) o letnem prometu, ki ga je dosegel v tej državi članici</t>
  </si>
  <si>
    <t>Priprava poročila o letnem prometu v državi članici</t>
  </si>
  <si>
    <t>135.1</t>
  </si>
  <si>
    <t>Logična kontrola podatkov</t>
  </si>
  <si>
    <t>Izpolnjevanje RP-O</t>
  </si>
  <si>
    <t>Dobavitelji blaga, storitev oziroma trošarinskih izdelkov v Sloveniji, pri katerih upravičenci poglavja IV. pravilnika zahtevajo oprostitev plačila davka</t>
  </si>
  <si>
    <t>Oblikovanje dopisa</t>
  </si>
  <si>
    <t>Oblikovanje zahtevka za vračilo DDV</t>
  </si>
  <si>
    <t>Potrditev zmanjšanja odbitka DDV</t>
  </si>
  <si>
    <t>Davčni zavezanec izračunava popravek zneska DDV</t>
  </si>
  <si>
    <t>Davčni zavezanec, ki nima sedeža v Sloveniji mora za izdajo identifikacijske številke za DDV posredovati podatke predpisane z obrazcem DDV-P3</t>
  </si>
  <si>
    <t>Davčni zavezanec - dobavitelj</t>
  </si>
  <si>
    <t>Pridobitev obrazca DDV-P3</t>
  </si>
  <si>
    <t>Izpolnjevanje obrazca DDV-P3</t>
  </si>
  <si>
    <t>Posredovanje obrazca DDV-P3</t>
  </si>
  <si>
    <t>Izračun odbitnega deleža</t>
  </si>
  <si>
    <t>Davčni zavezanec, ki je DURS-u prijavil da opravlja dobave iz 76a člena, mora DURS-u predložiti poročilo obrazec PD-O tudi v primeru, da v tem koledarskem mesecu ni opravil nobene dobave.</t>
  </si>
  <si>
    <t>Pridobitev obračunskega posebnega obračunskega obrazca za DDV</t>
  </si>
  <si>
    <t>Hranjenje  dokazil o plačilu</t>
  </si>
  <si>
    <t>Pridobitev dokazil 1) o nakupu; 2) o plačilu DDV ob nakupu; 3) o prodaji; 4) dokazilo, da je bilo prevozno sredstvo prepeljano v drugo državo članico (CMR)</t>
  </si>
  <si>
    <t>Davčni zavezanec mora enkrat letno izračunati končni odbitni delež</t>
  </si>
  <si>
    <t>Izračun novega zneska davka</t>
  </si>
  <si>
    <t>112 in priloga V Pravilnika (74.i.4)</t>
  </si>
  <si>
    <t>107.3, 107.5 (87.1) (67)</t>
  </si>
  <si>
    <t>Davčni zavezanec, ki opravlja tako oproščen kot tudi obdavčljiv promet</t>
  </si>
  <si>
    <r>
      <t>129.3, 133.1</t>
    </r>
    <r>
      <rPr>
        <b/>
        <sz val="6.7"/>
        <rFont val="Arial"/>
        <family val="2"/>
      </rPr>
      <t xml:space="preserve"> (78)</t>
    </r>
  </si>
  <si>
    <t>Davčni zavezanec mora za zagotavljanje podatkov o višini letnega prometa v knjigovodstvu, zagotoviti ločeno vodenje podatkov za vsako namembno državo članico.</t>
  </si>
  <si>
    <t>151.1 (86.1) (86.4)</t>
  </si>
  <si>
    <t>Zagotovitev dostopa do e računov DURS-u</t>
  </si>
  <si>
    <r>
      <t xml:space="preserve">152 </t>
    </r>
    <r>
      <rPr>
        <b/>
        <sz val="6.7"/>
        <rFont val="Arial"/>
        <family val="2"/>
      </rPr>
      <t>(86.3)</t>
    </r>
  </si>
  <si>
    <t>Davčni zavezanec, ki je prijavil začetek dobav iz 76a člena, in ni opravil nobene dobave v tistem mesecu</t>
  </si>
  <si>
    <t>Davčni zavezanec mora hraniti dokazila o plačilih 10 let po preteku obračunskega obdobja.</t>
  </si>
  <si>
    <t>Kopiranje / Tiskanje dokazil o plačilu</t>
  </si>
  <si>
    <t>Pridobitev zahtevka za pridobitev Osnovnega potrdila za oprostitev dajatev</t>
  </si>
  <si>
    <t>Pridobitev zahtevka za pridobitev potrdila za neposredno oprostitev dajatev</t>
  </si>
  <si>
    <t>Pridobitev zahtevka za vračilo plačanega davka</t>
  </si>
  <si>
    <t>Izpolnjevanje potrdila</t>
  </si>
  <si>
    <t>Pridobitev potrdila o oprostitvi</t>
  </si>
  <si>
    <t>Skeniranje prilog oz. računov, potrdila o oprostitvi (?x A4)</t>
  </si>
  <si>
    <t>Skeniranje računov, potrdila o oprostitvi (?x A4)</t>
  </si>
  <si>
    <t>Skeniranje prilog (2x A4)</t>
  </si>
  <si>
    <t>170.3, 170.4</t>
  </si>
  <si>
    <t>Pridobitev obrazca DDV-NPS-P1</t>
  </si>
  <si>
    <t>Pridobitev obrazca DDV-NPS-P2</t>
  </si>
  <si>
    <t>Pridobitev obrazca DDV-NPS-D1</t>
  </si>
  <si>
    <t>IO - 3</t>
  </si>
  <si>
    <t>IO - 4</t>
  </si>
  <si>
    <t>IO - 5</t>
  </si>
  <si>
    <t>IO - 9</t>
  </si>
  <si>
    <t>IO - 10</t>
  </si>
  <si>
    <t>IO - 11</t>
  </si>
  <si>
    <t>IO - 13</t>
  </si>
  <si>
    <t>IO - 19</t>
  </si>
  <si>
    <t>IO - 20</t>
  </si>
  <si>
    <t>IO - 21</t>
  </si>
  <si>
    <t>IO - 22</t>
  </si>
  <si>
    <t>IO - 24</t>
  </si>
  <si>
    <t>IO - 25</t>
  </si>
  <si>
    <t>IO - 27</t>
  </si>
  <si>
    <t>IO - 28</t>
  </si>
  <si>
    <t>IO - 29</t>
  </si>
  <si>
    <t>IO - 31</t>
  </si>
  <si>
    <t>IO - 33</t>
  </si>
  <si>
    <t>IO - 34</t>
  </si>
  <si>
    <t>IO - 35</t>
  </si>
  <si>
    <t>IO - 38</t>
  </si>
  <si>
    <t>IO - 41</t>
  </si>
  <si>
    <t>IO - 44</t>
  </si>
  <si>
    <t>IO - 46</t>
  </si>
  <si>
    <t>IO - 47</t>
  </si>
  <si>
    <t>IO - 48</t>
  </si>
  <si>
    <t>IO - 55</t>
  </si>
  <si>
    <t>IO - 56</t>
  </si>
  <si>
    <t>IO - 57</t>
  </si>
  <si>
    <t>IO - 58</t>
  </si>
  <si>
    <t>IO - 59</t>
  </si>
  <si>
    <t>IO - 60</t>
  </si>
  <si>
    <t>IO - 61</t>
  </si>
  <si>
    <t>IO - 62</t>
  </si>
  <si>
    <t>IO - 63</t>
  </si>
  <si>
    <t>IO - 64</t>
  </si>
  <si>
    <t>IO - 65</t>
  </si>
  <si>
    <t>IO - 66</t>
  </si>
  <si>
    <t>IO - 67</t>
  </si>
  <si>
    <t>IO - 68</t>
  </si>
  <si>
    <t>IO - 69</t>
  </si>
  <si>
    <t>IO - 70</t>
  </si>
  <si>
    <t>IO -71</t>
  </si>
  <si>
    <t>IO - 72</t>
  </si>
  <si>
    <t>IO - 73</t>
  </si>
  <si>
    <t>IO - 74</t>
  </si>
  <si>
    <t>IO - 75</t>
  </si>
  <si>
    <t>IO - 76</t>
  </si>
  <si>
    <t>IO - 77</t>
  </si>
  <si>
    <t>IO - 78</t>
  </si>
  <si>
    <t>IO - 79</t>
  </si>
  <si>
    <t>IO - 80</t>
  </si>
  <si>
    <t>IO - 81</t>
  </si>
  <si>
    <t>IO - 82</t>
  </si>
  <si>
    <t>IO - 83</t>
  </si>
  <si>
    <t>IO - 89</t>
  </si>
  <si>
    <t>AA 2.2.</t>
  </si>
  <si>
    <t>AA 2.3.</t>
  </si>
  <si>
    <t>AA 3.1.</t>
  </si>
  <si>
    <t>AA 3.3.</t>
  </si>
  <si>
    <t>AA 4.1.</t>
  </si>
  <si>
    <t>AA 4.2.</t>
  </si>
  <si>
    <t xml:space="preserve"> AA 4.3.</t>
  </si>
  <si>
    <t>AA 4.4.</t>
  </si>
  <si>
    <t>AA 4.5.</t>
  </si>
  <si>
    <t>AA 5.1.</t>
  </si>
  <si>
    <t>AA 5.2.</t>
  </si>
  <si>
    <t>AA 5.3.</t>
  </si>
  <si>
    <t>AA 5.4.</t>
  </si>
  <si>
    <t>AA 5.5.</t>
  </si>
  <si>
    <t>AA 5.6.</t>
  </si>
  <si>
    <t>AA 5.8.</t>
  </si>
  <si>
    <t>AA 5.10.</t>
  </si>
  <si>
    <t>AA 5.11.</t>
  </si>
  <si>
    <t>AA 5.9.</t>
  </si>
  <si>
    <t>AA 5.7.</t>
  </si>
  <si>
    <t>AA 6.4</t>
  </si>
  <si>
    <t xml:space="preserve"> AA 7.3.</t>
  </si>
  <si>
    <t>AA 9.1.</t>
  </si>
  <si>
    <t>AA 9.2.</t>
  </si>
  <si>
    <t>AA 9.3.</t>
  </si>
  <si>
    <t>AA 9.4.</t>
  </si>
  <si>
    <t>AA 10.1.</t>
  </si>
  <si>
    <t>AA 10.2.</t>
  </si>
  <si>
    <t>AA 10.3.</t>
  </si>
  <si>
    <t>AA 11.1.</t>
  </si>
  <si>
    <t>AA 11.2.</t>
  </si>
  <si>
    <t>AA 12.3</t>
  </si>
  <si>
    <t>AA 13.1.</t>
  </si>
  <si>
    <t>AA 13.2.</t>
  </si>
  <si>
    <t>AA 13.3.</t>
  </si>
  <si>
    <t>AA 16.3.</t>
  </si>
  <si>
    <t>AA 16.4.</t>
  </si>
  <si>
    <t>AA 17.4.</t>
  </si>
  <si>
    <t>AA 17.5.</t>
  </si>
  <si>
    <t>AA17.6.</t>
  </si>
  <si>
    <t>AA 18.5.</t>
  </si>
  <si>
    <t>AA 18.6.</t>
  </si>
  <si>
    <t>AA 19.1.</t>
  </si>
  <si>
    <t>AA 19.2.</t>
  </si>
  <si>
    <t>AA 19.3.</t>
  </si>
  <si>
    <t>AA 19.4.</t>
  </si>
  <si>
    <t>AA 20.1.</t>
  </si>
  <si>
    <t>AA 20.2.</t>
  </si>
  <si>
    <t>AA 20.3.</t>
  </si>
  <si>
    <t>AA 20.4.</t>
  </si>
  <si>
    <t>AA 20.5.</t>
  </si>
  <si>
    <t>AA 20.6.</t>
  </si>
  <si>
    <t>AA 21.1.</t>
  </si>
  <si>
    <t>AA 21.2.</t>
  </si>
  <si>
    <t>AA 21.3.</t>
  </si>
  <si>
    <t>AA 21.4.</t>
  </si>
  <si>
    <t>AA 22.1.</t>
  </si>
  <si>
    <t>AA 22.2.</t>
  </si>
  <si>
    <t>AA 22.3.</t>
  </si>
  <si>
    <t>AA 23.3.</t>
  </si>
  <si>
    <t>AA 24.1.</t>
  </si>
  <si>
    <t>AA 24.2.</t>
  </si>
  <si>
    <t>AA 24.3.</t>
  </si>
  <si>
    <t>AA 25.1.</t>
  </si>
  <si>
    <t>AA 25.2.</t>
  </si>
  <si>
    <t>AA 25.3.</t>
  </si>
  <si>
    <t>AA 26.3.</t>
  </si>
  <si>
    <t>AA 27.1.</t>
  </si>
  <si>
    <t>AA 27.2.</t>
  </si>
  <si>
    <t>AA 28.1.</t>
  </si>
  <si>
    <t>AA 28.2.</t>
  </si>
  <si>
    <t>AA 28.3.</t>
  </si>
  <si>
    <t>AA 28.4.</t>
  </si>
  <si>
    <t>AA 29.1.</t>
  </si>
  <si>
    <t>AA 29.2.</t>
  </si>
  <si>
    <t>AA 29.3.</t>
  </si>
  <si>
    <t>AA 30.4.</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</si>
</sst>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EUR]_-;\-* #,##0.00\ [$EUR]_-;_-* &quot;-&quot;??\ [$EUR]_-;_-@_-"/>
    <numFmt numFmtId="165" formatCode="0.0"/>
    <numFmt numFmtId="166" formatCode="#,##0_ ;\-#,##0\ "/>
    <numFmt numFmtId="167" formatCode="#,##0.00\ &quot;€&quot;"/>
    <numFmt numFmtId="168" formatCode="#,##0.00\ [$EUR]"/>
  </numFmts>
  <fonts count="30">
    <font>
      <sz val="10"/>
      <name val="Arial"/>
      <family val="0"/>
    </font>
    <font>
      <sz val="12"/>
      <color indexed="8"/>
      <name val="Times New Roman"/>
      <family val="2"/>
    </font>
    <font>
      <sz val="8"/>
      <name val="Arial"/>
      <family val="2"/>
    </font>
    <font>
      <b/>
      <i/>
      <sz val="8"/>
      <name val="Arial"/>
      <family val="2"/>
    </font>
    <font>
      <sz val="8"/>
      <color indexed="12"/>
      <name val="Arial"/>
      <family val="2"/>
    </font>
    <font>
      <b/>
      <sz val="8"/>
      <name val="Arial"/>
      <family val="2"/>
    </font>
    <font>
      <sz val="9"/>
      <name val="Tahoma"/>
      <family val="2"/>
    </font>
    <font>
      <b/>
      <sz val="9"/>
      <name val="Tahoma"/>
      <family val="2"/>
    </font>
    <font>
      <b/>
      <sz val="6.7"/>
      <name val="Arial"/>
      <family val="2"/>
    </font>
    <font>
      <sz val="8"/>
      <name val="Tahoma"/>
      <family val="2"/>
    </font>
    <font>
      <b/>
      <sz val="8"/>
      <name val="Tahoma"/>
      <family val="2"/>
    </font>
    <font>
      <sz val="6.7"/>
      <name val="Arial"/>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u val="single"/>
      <sz val="10"/>
      <color indexed="12"/>
      <name val="Arial"/>
      <family val="2"/>
    </font>
    <font>
      <u val="single"/>
      <sz val="10"/>
      <color indexed="2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thick"/>
      <top/>
      <bottom/>
    </border>
    <border>
      <left/>
      <right style="thick"/>
      <top style="thick"/>
      <bottom/>
    </border>
    <border>
      <left/>
      <right style="thick"/>
      <top/>
      <bottom style="thick"/>
    </border>
    <border>
      <left style="medium"/>
      <right/>
      <top/>
      <bottom/>
    </border>
    <border>
      <left/>
      <right style="medium"/>
      <top/>
      <bottom/>
    </border>
    <border>
      <left/>
      <right style="medium"/>
      <top/>
      <bottom style="medium"/>
    </border>
    <border>
      <left style="medium"/>
      <right/>
      <top/>
      <bottom style="medium"/>
    </border>
    <border>
      <left/>
      <right/>
      <top style="medium"/>
      <bottom style="thick"/>
    </border>
    <border>
      <left style="medium"/>
      <right style="medium"/>
      <top style="thick"/>
      <bottom/>
    </border>
    <border>
      <left style="medium"/>
      <right style="medium"/>
      <top style="thin"/>
      <bottom style="thin"/>
    </border>
    <border>
      <left style="medium"/>
      <right style="medium"/>
      <top/>
      <bottom style="thin"/>
    </border>
    <border>
      <left style="medium"/>
      <right style="medium"/>
      <top/>
      <bottom style="thick"/>
    </border>
    <border>
      <left style="medium"/>
      <right style="medium"/>
      <top style="thin"/>
      <bottom style="medium"/>
    </border>
    <border>
      <left style="thick"/>
      <right style="medium"/>
      <top style="thin"/>
      <bottom style="thin"/>
    </border>
    <border>
      <left style="thick"/>
      <right style="medium"/>
      <top style="thin"/>
      <bottom style="medium"/>
    </border>
    <border>
      <left style="medium"/>
      <right style="medium"/>
      <top/>
      <bottom style="medium"/>
    </border>
    <border>
      <left style="medium"/>
      <right style="medium"/>
      <top style="thick"/>
      <bottom style="thin"/>
    </border>
    <border>
      <left/>
      <right style="medium"/>
      <top style="thin"/>
      <bottom style="thick"/>
    </border>
    <border>
      <left style="medium"/>
      <right style="medium"/>
      <top style="thin"/>
      <bottom style="thick"/>
    </border>
    <border>
      <left/>
      <right style="medium"/>
      <top/>
      <bottom style="thin"/>
    </border>
    <border>
      <left style="medium"/>
      <right style="medium"/>
      <top style="medium"/>
      <bottom style="thin"/>
    </border>
    <border>
      <left/>
      <right style="medium"/>
      <top style="thin"/>
      <bottom style="thin"/>
    </border>
    <border>
      <left/>
      <right style="medium"/>
      <top style="thin"/>
      <bottom/>
    </border>
    <border>
      <left style="medium"/>
      <right style="medium"/>
      <top style="thin"/>
      <bottom/>
    </border>
    <border>
      <left/>
      <right style="medium"/>
      <top style="medium"/>
      <bottom style="thin"/>
    </border>
    <border>
      <left style="medium"/>
      <right style="medium"/>
      <top/>
      <bottom/>
    </border>
    <border>
      <left/>
      <right style="medium"/>
      <top style="thin"/>
      <bottom style="medium"/>
    </border>
    <border>
      <left style="medium"/>
      <right/>
      <top style="thick"/>
      <bottom style="thin"/>
    </border>
    <border>
      <left style="thick"/>
      <right style="medium"/>
      <top style="thick"/>
      <bottom style="thin"/>
    </border>
    <border>
      <left style="thick"/>
      <right style="medium"/>
      <top/>
      <bottom style="thin"/>
    </border>
    <border>
      <left style="thick"/>
      <right style="medium"/>
      <top/>
      <bottom style="thick"/>
    </border>
    <border>
      <left/>
      <right/>
      <top style="thick"/>
      <bottom style="thin"/>
    </border>
    <border>
      <left/>
      <right/>
      <top style="thin"/>
      <bottom style="thin"/>
    </border>
    <border>
      <left style="medium"/>
      <right style="medium"/>
      <top style="medium"/>
      <bottom/>
    </border>
    <border>
      <left/>
      <right/>
      <top/>
      <bottom style="thick"/>
    </border>
    <border>
      <left style="medium"/>
      <right/>
      <top style="medium"/>
      <bottom style="thin"/>
    </border>
    <border>
      <left style="medium"/>
      <right/>
      <top style="thin"/>
      <bottom style="thin"/>
    </border>
    <border>
      <left style="medium"/>
      <right/>
      <top style="thin"/>
      <bottom style="medium"/>
    </border>
    <border>
      <left/>
      <right/>
      <top/>
      <bottom style="thin"/>
    </border>
    <border>
      <left/>
      <right/>
      <top style="medium"/>
      <bottom style="thin"/>
    </border>
    <border>
      <left/>
      <right/>
      <top style="thin"/>
      <bottom style="medium"/>
    </border>
    <border>
      <left/>
      <right style="medium"/>
      <top style="thick"/>
      <bottom style="thin"/>
    </border>
    <border>
      <left style="medium"/>
      <right style="medium"/>
      <top style="medium"/>
      <bottom style="medium"/>
    </border>
    <border>
      <left style="thick"/>
      <right style="thick"/>
      <top/>
      <bottom/>
    </border>
    <border>
      <left style="medium"/>
      <right style="thick"/>
      <top style="medium"/>
      <bottom style="medium"/>
    </border>
    <border>
      <left style="thick"/>
      <right style="medium"/>
      <top style="medium"/>
      <bottom style="medium"/>
    </border>
    <border>
      <left style="thick"/>
      <right style="thick"/>
      <top style="thick"/>
      <bottom/>
    </border>
    <border>
      <left style="thick"/>
      <right style="thick"/>
      <top/>
      <bottom style="thick"/>
    </border>
    <border>
      <left style="medium"/>
      <right/>
      <top style="medium"/>
      <bottom/>
    </border>
    <border>
      <left style="medium"/>
      <right style="thick"/>
      <top style="medium"/>
      <bottom/>
    </border>
    <border>
      <left style="medium"/>
      <right style="thick"/>
      <top/>
      <bottom/>
    </border>
    <border>
      <left style="medium"/>
      <right style="thick"/>
      <top/>
      <bottom style="medium"/>
    </border>
    <border>
      <left style="thick"/>
      <right style="medium"/>
      <top style="medium"/>
      <bottom/>
    </border>
    <border>
      <left style="thick"/>
      <right style="medium"/>
      <top/>
      <bottom/>
    </border>
    <border>
      <left style="thick"/>
      <right style="medium"/>
      <top/>
      <bottom style="medium"/>
    </border>
    <border>
      <left/>
      <right/>
      <top style="medium"/>
      <bottom/>
    </border>
    <border>
      <left/>
      <right/>
      <top/>
      <bottom style="medium"/>
    </border>
    <border>
      <left style="medium"/>
      <right/>
      <top style="thick"/>
      <bottom/>
    </border>
    <border>
      <left style="medium"/>
      <right/>
      <top/>
      <bottom style="thick"/>
    </border>
    <border>
      <left style="thick"/>
      <right/>
      <top/>
      <bottom/>
    </border>
    <border>
      <left/>
      <right style="medium"/>
      <top/>
      <bottom style="thick"/>
    </border>
    <border>
      <left/>
      <right style="medium"/>
      <top style="medium"/>
      <bottom/>
    </border>
    <border>
      <left style="thick"/>
      <right/>
      <top/>
      <bottom style="thick"/>
    </border>
    <border>
      <left style="medium"/>
      <right/>
      <top style="medium"/>
      <bottom style="medium"/>
    </border>
    <border>
      <left/>
      <right style="medium"/>
      <top style="medium"/>
      <bottom style="medium"/>
    </border>
    <border>
      <left/>
      <right/>
      <top style="thick"/>
      <bottom/>
    </border>
    <border>
      <left style="thick"/>
      <right style="medium"/>
      <top style="thick"/>
      <bottom/>
    </border>
    <border>
      <left/>
      <right style="medium"/>
      <top style="thick"/>
      <bottom/>
    </border>
    <border>
      <left style="thick"/>
      <right style="medium"/>
      <top style="thin"/>
      <bottom/>
    </border>
    <border>
      <left style="medium"/>
      <right/>
      <top/>
      <bottom style="thin"/>
    </border>
    <border>
      <left style="thick"/>
      <right style="thick"/>
      <top style="medium"/>
      <bottom/>
    </border>
    <border>
      <left style="thick"/>
      <right style="thick"/>
      <top/>
      <bottom style="medium"/>
    </border>
    <border>
      <left style="medium"/>
      <right style="thick"/>
      <top style="thick"/>
      <bottom/>
    </border>
    <border>
      <left style="medium"/>
      <right style="thick"/>
      <top style="thick"/>
      <bottom style="thin"/>
    </border>
    <border>
      <left style="medium"/>
      <right style="thick"/>
      <top style="thin"/>
      <bottom style="thin"/>
    </border>
    <border>
      <left style="medium"/>
      <right style="thick"/>
      <top/>
      <bottom style="thin"/>
    </border>
    <border>
      <left style="medium"/>
      <right style="thick"/>
      <top style="medium"/>
      <bottom style="thin"/>
    </border>
    <border>
      <left style="medium"/>
      <right style="thick"/>
      <top style="thin"/>
      <bottom style="medium"/>
    </border>
    <border>
      <left style="medium"/>
      <right style="thick"/>
      <top style="thin"/>
      <bottom/>
    </border>
    <border>
      <left style="medium"/>
      <right style="thick"/>
      <top style="thin"/>
      <bottom style="thick"/>
    </border>
    <border>
      <left style="medium"/>
      <right style="thick"/>
      <top/>
      <bottom style="thick"/>
    </border>
    <border>
      <left/>
      <right style="thick"/>
      <top style="medium"/>
      <bottom style="thin"/>
    </border>
    <border>
      <left/>
      <right style="thick"/>
      <top style="thin"/>
      <bottom style="thin"/>
    </border>
    <border>
      <left/>
      <right style="thick"/>
      <top style="thin"/>
      <bottom style="mediu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9" fillId="0" borderId="0" applyNumberFormat="0" applyFill="0" applyBorder="0" applyAlignment="0" applyProtection="0"/>
    <xf numFmtId="9" fontId="0" fillId="0" borderId="0" applyFont="0" applyFill="0" applyBorder="0" applyAlignment="0" applyProtection="0"/>
    <xf numFmtId="0" fontId="24" fillId="20"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cellStyleXfs>
  <cellXfs count="353">
    <xf numFmtId="0" fontId="0" fillId="0" borderId="0" xfId="0" applyAlignment="1">
      <alignment/>
    </xf>
    <xf numFmtId="0" fontId="2" fillId="0" borderId="0" xfId="0" applyFont="1" applyBorder="1" applyAlignment="1">
      <alignment/>
    </xf>
    <xf numFmtId="0" fontId="2" fillId="0" borderId="0" xfId="0" applyFont="1" applyBorder="1" applyAlignment="1">
      <alignment horizontal="center"/>
    </xf>
    <xf numFmtId="0" fontId="2" fillId="0" borderId="0" xfId="0" applyFont="1" applyAlignment="1">
      <alignment/>
    </xf>
    <xf numFmtId="0" fontId="4" fillId="0" borderId="0" xfId="0" applyFont="1" applyBorder="1" applyAlignment="1">
      <alignment/>
    </xf>
    <xf numFmtId="0" fontId="2" fillId="0" borderId="0" xfId="0" applyFont="1" applyBorder="1" applyAlignment="1">
      <alignment/>
    </xf>
    <xf numFmtId="0" fontId="2" fillId="0" borderId="10" xfId="0" applyFont="1" applyBorder="1" applyAlignment="1">
      <alignment/>
    </xf>
    <xf numFmtId="0" fontId="2" fillId="0" borderId="0" xfId="0" applyFont="1" applyAlignment="1">
      <alignment horizontal="center"/>
    </xf>
    <xf numFmtId="0" fontId="2" fillId="0" borderId="0" xfId="0" applyFont="1" applyBorder="1" applyAlignment="1">
      <alignment wrapText="1"/>
    </xf>
    <xf numFmtId="0" fontId="5" fillId="0" borderId="0" xfId="0" applyFont="1" applyAlignment="1">
      <alignment/>
    </xf>
    <xf numFmtId="0" fontId="2" fillId="0" borderId="11" xfId="0" applyFont="1" applyBorder="1" applyAlignment="1">
      <alignment/>
    </xf>
    <xf numFmtId="0" fontId="2" fillId="0" borderId="10"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3" xfId="0" applyFont="1" applyBorder="1" applyAlignment="1">
      <alignment/>
    </xf>
    <xf numFmtId="0" fontId="2" fillId="0" borderId="16" xfId="0" applyFont="1" applyFill="1" applyBorder="1" applyAlignment="1">
      <alignment/>
    </xf>
    <xf numFmtId="49" fontId="5" fillId="0" borderId="0" xfId="0" applyNumberFormat="1" applyFont="1" applyBorder="1" applyAlignment="1">
      <alignment horizontal="left"/>
    </xf>
    <xf numFmtId="0" fontId="2" fillId="0" borderId="17" xfId="0" applyFont="1" applyBorder="1" applyAlignment="1">
      <alignment wrapText="1"/>
    </xf>
    <xf numFmtId="0" fontId="2" fillId="24" borderId="18" xfId="0" applyFont="1" applyFill="1" applyBorder="1" applyAlignment="1" applyProtection="1">
      <alignment horizontal="left" vertical="center" wrapText="1"/>
      <protection locked="0"/>
    </xf>
    <xf numFmtId="3" fontId="2" fillId="24" borderId="19" xfId="0" applyNumberFormat="1" applyFont="1" applyFill="1" applyBorder="1" applyAlignment="1" applyProtection="1">
      <alignment horizontal="center" vertical="center"/>
      <protection locked="0"/>
    </xf>
    <xf numFmtId="0" fontId="2" fillId="24" borderId="19" xfId="0" applyFont="1" applyFill="1" applyBorder="1" applyAlignment="1" applyProtection="1">
      <alignment horizontal="center" vertical="center"/>
      <protection locked="0"/>
    </xf>
    <xf numFmtId="0" fontId="2" fillId="24" borderId="18" xfId="0" applyFont="1" applyFill="1" applyBorder="1" applyAlignment="1" applyProtection="1">
      <alignment horizontal="center" vertical="center"/>
      <protection locked="0"/>
    </xf>
    <xf numFmtId="164" fontId="2" fillId="24" borderId="20" xfId="0" applyNumberFormat="1" applyFont="1" applyFill="1" applyBorder="1" applyAlignment="1" applyProtection="1">
      <alignment/>
      <protection locked="0"/>
    </xf>
    <xf numFmtId="0" fontId="2" fillId="24" borderId="19" xfId="0" applyFont="1" applyFill="1" applyBorder="1" applyAlignment="1" applyProtection="1">
      <alignment/>
      <protection locked="0"/>
    </xf>
    <xf numFmtId="0" fontId="2" fillId="24" borderId="0" xfId="0" applyFont="1" applyFill="1" applyAlignment="1">
      <alignment/>
    </xf>
    <xf numFmtId="0" fontId="2" fillId="24" borderId="19" xfId="0" applyFont="1" applyFill="1" applyBorder="1" applyAlignment="1" applyProtection="1">
      <alignment horizontal="left" vertical="center" wrapText="1"/>
      <protection locked="0"/>
    </xf>
    <xf numFmtId="164" fontId="2" fillId="24" borderId="19" xfId="0" applyNumberFormat="1" applyFont="1" applyFill="1" applyBorder="1" applyAlignment="1" applyProtection="1">
      <alignment/>
      <protection locked="0"/>
    </xf>
    <xf numFmtId="3" fontId="2" fillId="24" borderId="21" xfId="0" applyNumberFormat="1" applyFont="1" applyFill="1" applyBorder="1" applyAlignment="1" applyProtection="1">
      <alignment horizontal="center" vertical="center"/>
      <protection locked="0"/>
    </xf>
    <xf numFmtId="0" fontId="2" fillId="24" borderId="21" xfId="0" applyFont="1" applyFill="1" applyBorder="1" applyAlignment="1" applyProtection="1">
      <alignment horizontal="center" vertical="center"/>
      <protection locked="0"/>
    </xf>
    <xf numFmtId="0" fontId="2" fillId="24" borderId="20" xfId="0" applyFont="1" applyFill="1" applyBorder="1" applyAlignment="1" applyProtection="1">
      <alignment horizontal="center" vertical="center"/>
      <protection locked="0"/>
    </xf>
    <xf numFmtId="164" fontId="2" fillId="24" borderId="22" xfId="0" applyNumberFormat="1" applyFont="1" applyFill="1" applyBorder="1" applyAlignment="1" applyProtection="1">
      <alignment/>
      <protection locked="0"/>
    </xf>
    <xf numFmtId="3" fontId="2" fillId="24" borderId="20" xfId="0" applyNumberFormat="1" applyFont="1" applyFill="1" applyBorder="1" applyAlignment="1" applyProtection="1">
      <alignment horizontal="center" vertical="center"/>
      <protection locked="0"/>
    </xf>
    <xf numFmtId="3" fontId="2" fillId="24" borderId="23" xfId="0" applyNumberFormat="1" applyFont="1" applyFill="1" applyBorder="1" applyAlignment="1" applyProtection="1">
      <alignment horizontal="center" vertical="center"/>
      <protection locked="0"/>
    </xf>
    <xf numFmtId="3" fontId="2" fillId="24" borderId="24" xfId="0" applyNumberFormat="1" applyFont="1" applyFill="1" applyBorder="1" applyAlignment="1" applyProtection="1">
      <alignment horizontal="center" vertical="center"/>
      <protection locked="0"/>
    </xf>
    <xf numFmtId="3" fontId="2" fillId="24" borderId="22" xfId="0" applyNumberFormat="1" applyFont="1" applyFill="1" applyBorder="1" applyAlignment="1" applyProtection="1">
      <alignment horizontal="center" vertical="center"/>
      <protection locked="0"/>
    </xf>
    <xf numFmtId="3" fontId="2" fillId="24" borderId="25" xfId="0" applyNumberFormat="1" applyFont="1" applyFill="1" applyBorder="1" applyAlignment="1" applyProtection="1">
      <alignment horizontal="center" vertical="center"/>
      <protection locked="0"/>
    </xf>
    <xf numFmtId="0" fontId="5" fillId="24" borderId="26" xfId="0" applyFont="1" applyFill="1" applyBorder="1" applyAlignment="1">
      <alignment horizontal="center" vertical="center"/>
    </xf>
    <xf numFmtId="0" fontId="5" fillId="24" borderId="20" xfId="0" applyFont="1" applyFill="1" applyBorder="1" applyAlignment="1">
      <alignment horizontal="center" vertical="center"/>
    </xf>
    <xf numFmtId="0" fontId="5" fillId="24" borderId="19" xfId="0" applyFont="1" applyFill="1" applyBorder="1" applyAlignment="1">
      <alignment horizontal="center" vertical="center"/>
    </xf>
    <xf numFmtId="0" fontId="2" fillId="24" borderId="26" xfId="0" applyFont="1" applyFill="1" applyBorder="1" applyAlignment="1">
      <alignment horizontal="center" vertical="center"/>
    </xf>
    <xf numFmtId="0" fontId="2" fillId="24" borderId="20" xfId="0" applyFont="1" applyFill="1" applyBorder="1" applyAlignment="1">
      <alignment horizontal="center" vertical="center"/>
    </xf>
    <xf numFmtId="0" fontId="2" fillId="24" borderId="19" xfId="0" applyFont="1" applyFill="1" applyBorder="1" applyAlignment="1">
      <alignment horizontal="center" vertical="center"/>
    </xf>
    <xf numFmtId="0" fontId="2" fillId="24" borderId="27" xfId="0" applyFont="1" applyFill="1" applyBorder="1" applyAlignment="1" applyProtection="1">
      <alignment horizontal="left" vertical="center"/>
      <protection locked="0"/>
    </xf>
    <xf numFmtId="0" fontId="2" fillId="24" borderId="28" xfId="0" applyFont="1" applyFill="1" applyBorder="1" applyAlignment="1" applyProtection="1">
      <alignment horizontal="center" vertical="center"/>
      <protection locked="0"/>
    </xf>
    <xf numFmtId="0" fontId="2" fillId="24" borderId="29" xfId="0" applyFont="1" applyFill="1" applyBorder="1" applyAlignment="1" applyProtection="1">
      <alignment horizontal="left" vertical="center"/>
      <protection locked="0"/>
    </xf>
    <xf numFmtId="3" fontId="2" fillId="24" borderId="30" xfId="0" applyNumberFormat="1" applyFont="1" applyFill="1" applyBorder="1" applyAlignment="1" applyProtection="1">
      <alignment horizontal="center" vertical="center"/>
      <protection locked="0"/>
    </xf>
    <xf numFmtId="0" fontId="2" fillId="24" borderId="31" xfId="0" applyFont="1" applyFill="1" applyBorder="1" applyAlignment="1" applyProtection="1">
      <alignment horizontal="left" vertical="center"/>
      <protection locked="0"/>
    </xf>
    <xf numFmtId="0" fontId="2" fillId="24" borderId="32" xfId="0" applyFont="1" applyFill="1" applyBorder="1" applyAlignment="1" applyProtection="1">
      <alignment horizontal="left" vertical="center"/>
      <protection locked="0"/>
    </xf>
    <xf numFmtId="0" fontId="2" fillId="24" borderId="33" xfId="0" applyFont="1" applyFill="1" applyBorder="1" applyAlignment="1" applyProtection="1">
      <alignment horizontal="center" vertical="center"/>
      <protection locked="0"/>
    </xf>
    <xf numFmtId="0" fontId="2" fillId="24" borderId="34" xfId="0" applyFont="1" applyFill="1" applyBorder="1" applyAlignment="1" applyProtection="1">
      <alignment horizontal="left" vertical="center"/>
      <protection locked="0"/>
    </xf>
    <xf numFmtId="0" fontId="2" fillId="24" borderId="30" xfId="0" applyFont="1" applyFill="1" applyBorder="1" applyAlignment="1" applyProtection="1">
      <alignment horizontal="center" vertical="center"/>
      <protection locked="0"/>
    </xf>
    <xf numFmtId="0" fontId="2" fillId="24" borderId="14" xfId="0" applyFont="1" applyFill="1" applyBorder="1" applyAlignment="1" applyProtection="1">
      <alignment horizontal="left" vertical="center"/>
      <protection locked="0"/>
    </xf>
    <xf numFmtId="0" fontId="2" fillId="24" borderId="35" xfId="0" applyFont="1" applyFill="1" applyBorder="1" applyAlignment="1" applyProtection="1">
      <alignment horizontal="center" vertical="center"/>
      <protection locked="0"/>
    </xf>
    <xf numFmtId="0" fontId="2" fillId="24" borderId="36" xfId="0" applyFont="1" applyFill="1" applyBorder="1" applyAlignment="1" applyProtection="1">
      <alignment horizontal="left" vertical="center"/>
      <protection locked="0"/>
    </xf>
    <xf numFmtId="0" fontId="2" fillId="24" borderId="22" xfId="0" applyFont="1" applyFill="1" applyBorder="1" applyAlignment="1" applyProtection="1">
      <alignment horizontal="center" vertical="center"/>
      <protection locked="0"/>
    </xf>
    <xf numFmtId="3" fontId="2" fillId="24" borderId="26" xfId="0" applyNumberFormat="1" applyFont="1" applyFill="1" applyBorder="1" applyAlignment="1" applyProtection="1">
      <alignment horizontal="center" vertical="center"/>
      <protection locked="0"/>
    </xf>
    <xf numFmtId="0" fontId="2" fillId="24" borderId="26" xfId="0" applyFont="1" applyFill="1" applyBorder="1" applyAlignment="1" applyProtection="1">
      <alignment horizontal="center" vertical="center"/>
      <protection locked="0"/>
    </xf>
    <xf numFmtId="3" fontId="2" fillId="24" borderId="33" xfId="0" applyNumberFormat="1" applyFont="1" applyFill="1" applyBorder="1" applyAlignment="1" applyProtection="1">
      <alignment horizontal="center" vertical="center"/>
      <protection locked="0"/>
    </xf>
    <xf numFmtId="0" fontId="2" fillId="24" borderId="25" xfId="0" applyFont="1" applyFill="1" applyBorder="1" applyAlignment="1" applyProtection="1">
      <alignment horizontal="center" vertical="center"/>
      <protection locked="0"/>
    </xf>
    <xf numFmtId="3" fontId="2" fillId="24" borderId="28" xfId="0" applyNumberFormat="1" applyFont="1" applyFill="1" applyBorder="1" applyAlignment="1" applyProtection="1">
      <alignment horizontal="center" vertical="center"/>
      <protection locked="0"/>
    </xf>
    <xf numFmtId="0" fontId="2" fillId="24" borderId="26" xfId="0" applyFont="1" applyFill="1" applyBorder="1" applyAlignment="1">
      <alignment/>
    </xf>
    <xf numFmtId="0" fontId="2" fillId="24" borderId="29" xfId="0" applyFont="1" applyFill="1" applyBorder="1" applyAlignment="1">
      <alignment/>
    </xf>
    <xf numFmtId="0" fontId="2" fillId="24" borderId="31" xfId="0" applyFont="1" applyFill="1" applyBorder="1" applyAlignment="1">
      <alignment horizontal="left" vertical="center" wrapText="1"/>
    </xf>
    <xf numFmtId="0" fontId="2" fillId="24" borderId="26" xfId="0" applyFont="1" applyFill="1" applyBorder="1" applyAlignment="1">
      <alignment horizontal="left" vertical="center" wrapText="1"/>
    </xf>
    <xf numFmtId="0" fontId="2" fillId="24" borderId="35" xfId="0" applyFont="1" applyFill="1" applyBorder="1" applyAlignment="1">
      <alignment horizontal="left" vertical="center" wrapText="1"/>
    </xf>
    <xf numFmtId="0" fontId="2" fillId="24" borderId="19" xfId="0" applyFont="1" applyFill="1" applyBorder="1" applyAlignment="1">
      <alignment horizontal="left" vertical="center" wrapText="1"/>
    </xf>
    <xf numFmtId="0" fontId="2" fillId="24" borderId="28" xfId="0" applyFont="1" applyFill="1" applyBorder="1" applyAlignment="1">
      <alignment horizontal="left" vertical="center" wrapText="1"/>
    </xf>
    <xf numFmtId="0" fontId="2" fillId="24" borderId="37" xfId="0" applyFont="1" applyFill="1" applyBorder="1" applyAlignment="1">
      <alignment/>
    </xf>
    <xf numFmtId="3" fontId="2" fillId="24" borderId="38" xfId="0" applyNumberFormat="1" applyFont="1" applyFill="1" applyBorder="1" applyAlignment="1" applyProtection="1">
      <alignment horizontal="center" vertical="center"/>
      <protection locked="0"/>
    </xf>
    <xf numFmtId="0" fontId="2" fillId="24" borderId="38" xfId="0" applyFont="1" applyFill="1" applyBorder="1" applyAlignment="1" applyProtection="1">
      <alignment horizontal="center" vertical="center"/>
      <protection locked="0"/>
    </xf>
    <xf numFmtId="0" fontId="2" fillId="24" borderId="13" xfId="0" applyFont="1" applyFill="1" applyBorder="1" applyAlignment="1">
      <alignment/>
    </xf>
    <xf numFmtId="3" fontId="2" fillId="24" borderId="39" xfId="0" applyNumberFormat="1" applyFont="1" applyFill="1" applyBorder="1" applyAlignment="1" applyProtection="1">
      <alignment horizontal="center" vertical="center"/>
      <protection locked="0"/>
    </xf>
    <xf numFmtId="0" fontId="2" fillId="24" borderId="39" xfId="0" applyFont="1" applyFill="1" applyBorder="1" applyAlignment="1" applyProtection="1">
      <alignment horizontal="center" vertical="center"/>
      <protection locked="0"/>
    </xf>
    <xf numFmtId="0" fontId="2" fillId="24" borderId="20" xfId="0" applyFont="1" applyFill="1" applyBorder="1" applyAlignment="1" applyProtection="1">
      <alignment horizontal="left" vertical="center" wrapText="1"/>
      <protection locked="0"/>
    </xf>
    <xf numFmtId="0" fontId="2" fillId="24" borderId="23" xfId="0" applyFont="1" applyFill="1" applyBorder="1" applyAlignment="1" applyProtection="1">
      <alignment horizontal="center" vertical="center"/>
      <protection locked="0"/>
    </xf>
    <xf numFmtId="3" fontId="2" fillId="24" borderId="40" xfId="0" applyNumberFormat="1" applyFont="1" applyFill="1" applyBorder="1" applyAlignment="1" applyProtection="1">
      <alignment horizontal="center" vertical="center"/>
      <protection locked="0"/>
    </xf>
    <xf numFmtId="0" fontId="2" fillId="24" borderId="40" xfId="0" applyFont="1" applyFill="1" applyBorder="1" applyAlignment="1" applyProtection="1">
      <alignment horizontal="center" vertical="center"/>
      <protection locked="0"/>
    </xf>
    <xf numFmtId="0" fontId="2" fillId="24" borderId="28" xfId="0" applyFont="1" applyFill="1" applyBorder="1" applyAlignment="1" applyProtection="1">
      <alignment horizontal="left" vertical="center" wrapText="1"/>
      <protection locked="0"/>
    </xf>
    <xf numFmtId="0" fontId="2" fillId="24" borderId="41" xfId="0" applyFont="1" applyFill="1" applyBorder="1" applyAlignment="1">
      <alignment/>
    </xf>
    <xf numFmtId="0" fontId="2" fillId="24" borderId="42" xfId="0" applyFont="1" applyFill="1" applyBorder="1" applyAlignment="1">
      <alignment/>
    </xf>
    <xf numFmtId="0" fontId="2" fillId="24" borderId="18" xfId="0" applyFont="1" applyFill="1" applyBorder="1" applyAlignment="1">
      <alignment horizontal="left" vertical="center" wrapText="1"/>
    </xf>
    <xf numFmtId="0" fontId="2" fillId="24" borderId="18" xfId="0" applyFont="1" applyFill="1" applyBorder="1" applyAlignment="1" applyProtection="1">
      <alignment vertical="center" wrapText="1"/>
      <protection locked="0"/>
    </xf>
    <xf numFmtId="0" fontId="2" fillId="24" borderId="26" xfId="0" applyFont="1" applyFill="1" applyBorder="1" applyAlignment="1">
      <alignment vertical="center" wrapText="1"/>
    </xf>
    <xf numFmtId="0" fontId="2" fillId="24" borderId="19" xfId="0" applyFont="1" applyFill="1" applyBorder="1" applyAlignment="1">
      <alignment vertical="center" wrapText="1"/>
    </xf>
    <xf numFmtId="0" fontId="2" fillId="24" borderId="35" xfId="0" applyFont="1" applyFill="1" applyBorder="1" applyAlignment="1">
      <alignment vertical="center" wrapText="1"/>
    </xf>
    <xf numFmtId="0" fontId="2" fillId="24" borderId="35" xfId="0" applyFont="1" applyFill="1" applyBorder="1" applyAlignment="1">
      <alignment horizontal="center" vertical="center"/>
    </xf>
    <xf numFmtId="0" fontId="5" fillId="24" borderId="35" xfId="0" applyFont="1" applyFill="1" applyBorder="1" applyAlignment="1">
      <alignment horizontal="center" vertical="center"/>
    </xf>
    <xf numFmtId="0" fontId="2" fillId="24" borderId="43" xfId="0" applyFont="1" applyFill="1" applyBorder="1" applyAlignment="1" applyProtection="1">
      <alignment horizontal="left" vertical="center" wrapText="1"/>
      <protection locked="0"/>
    </xf>
    <xf numFmtId="0" fontId="2" fillId="24" borderId="43" xfId="0" applyFont="1" applyFill="1" applyBorder="1" applyAlignment="1" applyProtection="1">
      <alignment horizontal="center" vertical="center"/>
      <protection locked="0"/>
    </xf>
    <xf numFmtId="0" fontId="2" fillId="24" borderId="44" xfId="0" applyFont="1" applyFill="1" applyBorder="1" applyAlignment="1">
      <alignment wrapText="1"/>
    </xf>
    <xf numFmtId="0" fontId="2" fillId="24" borderId="33" xfId="0" applyFont="1" applyFill="1" applyBorder="1" applyAlignment="1" applyProtection="1">
      <alignment horizontal="left" vertical="center" wrapText="1"/>
      <protection locked="0"/>
    </xf>
    <xf numFmtId="0" fontId="2" fillId="24" borderId="19" xfId="0" applyFont="1" applyFill="1" applyBorder="1" applyAlignment="1">
      <alignment wrapText="1"/>
    </xf>
    <xf numFmtId="0" fontId="2" fillId="24" borderId="26" xfId="0" applyFont="1" applyFill="1" applyBorder="1" applyAlignment="1" applyProtection="1">
      <alignment horizontal="left" vertical="center" wrapText="1"/>
      <protection locked="0"/>
    </xf>
    <xf numFmtId="0" fontId="2" fillId="24" borderId="19" xfId="0" applyFont="1" applyFill="1" applyBorder="1" applyAlignment="1" applyProtection="1">
      <alignment horizontal="left" vertical="top"/>
      <protection locked="0"/>
    </xf>
    <xf numFmtId="0" fontId="2" fillId="24" borderId="19" xfId="0" applyFont="1" applyFill="1" applyBorder="1" applyAlignment="1" applyProtection="1">
      <alignment horizontal="left" vertical="center"/>
      <protection locked="0"/>
    </xf>
    <xf numFmtId="0" fontId="2" fillId="24" borderId="19" xfId="0" applyFont="1" applyFill="1" applyBorder="1" applyAlignment="1">
      <alignment/>
    </xf>
    <xf numFmtId="0" fontId="2" fillId="24" borderId="33" xfId="0" applyFont="1" applyFill="1" applyBorder="1" applyAlignment="1">
      <alignment wrapText="1"/>
    </xf>
    <xf numFmtId="0" fontId="2" fillId="24" borderId="33" xfId="0" applyFont="1" applyFill="1" applyBorder="1" applyAlignment="1">
      <alignment horizontal="center" vertical="center"/>
    </xf>
    <xf numFmtId="0" fontId="5" fillId="24" borderId="33" xfId="0" applyFont="1" applyFill="1" applyBorder="1" applyAlignment="1">
      <alignment horizontal="center" vertical="center"/>
    </xf>
    <xf numFmtId="0" fontId="2" fillId="24" borderId="33" xfId="0" applyFont="1" applyFill="1" applyBorder="1" applyAlignment="1">
      <alignment vertical="center" wrapText="1"/>
    </xf>
    <xf numFmtId="0" fontId="2" fillId="24" borderId="33" xfId="0" applyFont="1" applyFill="1" applyBorder="1" applyAlignment="1">
      <alignment horizontal="left" vertical="top"/>
    </xf>
    <xf numFmtId="0" fontId="2" fillId="24" borderId="45" xfId="0" applyFont="1" applyFill="1" applyBorder="1" applyAlignment="1" applyProtection="1">
      <alignment horizontal="left" vertical="center"/>
      <protection locked="0"/>
    </xf>
    <xf numFmtId="0" fontId="2" fillId="24" borderId="46" xfId="0" applyFont="1" applyFill="1" applyBorder="1" applyAlignment="1" applyProtection="1">
      <alignment horizontal="left" vertical="center"/>
      <protection locked="0"/>
    </xf>
    <xf numFmtId="0" fontId="2" fillId="24" borderId="47" xfId="0" applyFont="1" applyFill="1" applyBorder="1" applyAlignment="1" applyProtection="1">
      <alignment horizontal="left" vertical="center"/>
      <protection locked="0"/>
    </xf>
    <xf numFmtId="0" fontId="2" fillId="24" borderId="0" xfId="0" applyFont="1" applyFill="1" applyBorder="1" applyAlignment="1">
      <alignment/>
    </xf>
    <xf numFmtId="0" fontId="2" fillId="24" borderId="48" xfId="0" applyFont="1" applyFill="1" applyBorder="1" applyAlignment="1">
      <alignment/>
    </xf>
    <xf numFmtId="0" fontId="2" fillId="24" borderId="20" xfId="0" applyFont="1" applyFill="1" applyBorder="1" applyAlignment="1" applyProtection="1">
      <alignment horizontal="left" vertical="center"/>
      <protection locked="0"/>
    </xf>
    <xf numFmtId="0" fontId="2" fillId="24" borderId="15" xfId="0" applyFont="1" applyFill="1" applyBorder="1" applyAlignment="1" applyProtection="1">
      <alignment horizontal="left" vertical="center"/>
      <protection locked="0"/>
    </xf>
    <xf numFmtId="3" fontId="2" fillId="24" borderId="35" xfId="0" applyNumberFormat="1" applyFont="1" applyFill="1" applyBorder="1" applyAlignment="1" applyProtection="1">
      <alignment horizontal="center" vertical="center"/>
      <protection locked="0"/>
    </xf>
    <xf numFmtId="0" fontId="2" fillId="24" borderId="36" xfId="0" applyFont="1" applyFill="1" applyBorder="1" applyAlignment="1" applyProtection="1">
      <alignment horizontal="left" vertical="center" wrapText="1"/>
      <protection locked="0"/>
    </xf>
    <xf numFmtId="0" fontId="2" fillId="24" borderId="14" xfId="0" applyFont="1" applyFill="1" applyBorder="1" applyAlignment="1" applyProtection="1">
      <alignment horizontal="left" vertical="top"/>
      <protection locked="0"/>
    </xf>
    <xf numFmtId="0" fontId="2" fillId="24" borderId="30" xfId="0" applyFont="1" applyFill="1" applyBorder="1" applyAlignment="1" applyProtection="1">
      <alignment horizontal="left" vertical="center"/>
      <protection locked="0"/>
    </xf>
    <xf numFmtId="0" fontId="2" fillId="24" borderId="49" xfId="0" applyFont="1" applyFill="1" applyBorder="1" applyAlignment="1" applyProtection="1">
      <alignment horizontal="center" vertical="center"/>
      <protection locked="0"/>
    </xf>
    <xf numFmtId="0" fontId="2" fillId="24" borderId="48" xfId="0" applyFont="1" applyFill="1" applyBorder="1" applyAlignment="1" applyProtection="1">
      <alignment horizontal="center" vertical="center"/>
      <protection locked="0"/>
    </xf>
    <xf numFmtId="0" fontId="2" fillId="24" borderId="35" xfId="0" applyFont="1" applyFill="1" applyBorder="1" applyAlignment="1" applyProtection="1">
      <alignment horizontal="left" vertical="center"/>
      <protection locked="0"/>
    </xf>
    <xf numFmtId="0" fontId="2" fillId="24" borderId="42" xfId="0" applyFont="1" applyFill="1" applyBorder="1" applyAlignment="1" applyProtection="1">
      <alignment horizontal="center" vertical="center"/>
      <protection locked="0"/>
    </xf>
    <xf numFmtId="0" fontId="2" fillId="24" borderId="22" xfId="0" applyFont="1" applyFill="1" applyBorder="1" applyAlignment="1" applyProtection="1">
      <alignment horizontal="left" vertical="center"/>
      <protection locked="0"/>
    </xf>
    <xf numFmtId="0" fontId="2" fillId="24" borderId="50" xfId="0" applyFont="1" applyFill="1" applyBorder="1" applyAlignment="1" applyProtection="1">
      <alignment horizontal="center" vertical="center"/>
      <protection locked="0"/>
    </xf>
    <xf numFmtId="164" fontId="2" fillId="24" borderId="33" xfId="0" applyNumberFormat="1" applyFont="1" applyFill="1" applyBorder="1" applyAlignment="1" applyProtection="1">
      <alignment/>
      <protection locked="0"/>
    </xf>
    <xf numFmtId="0" fontId="2" fillId="24" borderId="34" xfId="0" applyFont="1" applyFill="1" applyBorder="1" applyAlignment="1" applyProtection="1">
      <alignment horizontal="center" vertical="center"/>
      <protection locked="0"/>
    </xf>
    <xf numFmtId="0" fontId="2" fillId="24" borderId="29" xfId="0" applyFont="1" applyFill="1" applyBorder="1" applyAlignment="1" applyProtection="1">
      <alignment horizontal="center" vertical="center"/>
      <protection locked="0"/>
    </xf>
    <xf numFmtId="0" fontId="2" fillId="24" borderId="36" xfId="0" applyFont="1" applyFill="1" applyBorder="1" applyAlignment="1" applyProtection="1">
      <alignment horizontal="center" vertical="center"/>
      <protection locked="0"/>
    </xf>
    <xf numFmtId="3" fontId="2" fillId="24" borderId="30" xfId="0" applyNumberFormat="1" applyFont="1" applyFill="1" applyBorder="1" applyAlignment="1">
      <alignment horizontal="center" vertical="center"/>
    </xf>
    <xf numFmtId="0" fontId="2" fillId="24" borderId="51" xfId="0" applyFont="1" applyFill="1" applyBorder="1" applyAlignment="1">
      <alignment horizontal="center"/>
    </xf>
    <xf numFmtId="0" fontId="2" fillId="24" borderId="26" xfId="0" applyFont="1" applyFill="1" applyBorder="1" applyAlignment="1">
      <alignment horizontal="center"/>
    </xf>
    <xf numFmtId="3" fontId="2" fillId="24" borderId="19" xfId="0" applyNumberFormat="1" applyFont="1" applyFill="1" applyBorder="1" applyAlignment="1">
      <alignment horizontal="center" vertical="center"/>
    </xf>
    <xf numFmtId="0" fontId="2" fillId="24" borderId="19" xfId="0" applyFont="1" applyFill="1" applyBorder="1" applyAlignment="1" applyProtection="1">
      <alignment horizontal="center"/>
      <protection locked="0"/>
    </xf>
    <xf numFmtId="0" fontId="2" fillId="24" borderId="26" xfId="0" applyFont="1" applyFill="1" applyBorder="1" applyAlignment="1">
      <alignment horizontal="left" vertical="center"/>
    </xf>
    <xf numFmtId="0" fontId="2" fillId="24" borderId="20" xfId="0" applyFont="1" applyFill="1" applyBorder="1" applyAlignment="1">
      <alignment horizontal="left" vertical="center"/>
    </xf>
    <xf numFmtId="3" fontId="2" fillId="24" borderId="19" xfId="0" applyNumberFormat="1" applyFont="1" applyFill="1" applyBorder="1" applyAlignment="1">
      <alignment horizontal="center"/>
    </xf>
    <xf numFmtId="0" fontId="2" fillId="24" borderId="29" xfId="0" applyFont="1" applyFill="1" applyBorder="1" applyAlignment="1">
      <alignment horizontal="center"/>
    </xf>
    <xf numFmtId="0" fontId="2" fillId="24" borderId="20" xfId="0" applyFont="1" applyFill="1" applyBorder="1" applyAlignment="1">
      <alignment horizontal="center"/>
    </xf>
    <xf numFmtId="0" fontId="2" fillId="24" borderId="35" xfId="0" applyFont="1" applyFill="1" applyBorder="1" applyAlignment="1">
      <alignment horizontal="left" vertical="center"/>
    </xf>
    <xf numFmtId="3" fontId="2" fillId="24" borderId="33" xfId="0" applyNumberFormat="1" applyFont="1" applyFill="1" applyBorder="1" applyAlignment="1">
      <alignment horizontal="center"/>
    </xf>
    <xf numFmtId="0" fontId="2" fillId="24" borderId="14" xfId="0" applyFont="1" applyFill="1" applyBorder="1" applyAlignment="1">
      <alignment horizontal="center"/>
    </xf>
    <xf numFmtId="3" fontId="2" fillId="24" borderId="20" xfId="0" applyNumberFormat="1" applyFont="1" applyFill="1" applyBorder="1" applyAlignment="1">
      <alignment horizontal="center" vertical="center"/>
    </xf>
    <xf numFmtId="0" fontId="2" fillId="24" borderId="31" xfId="0" applyFont="1" applyFill="1" applyBorder="1" applyAlignment="1" applyProtection="1">
      <alignment horizontal="center" vertical="center"/>
      <protection locked="0"/>
    </xf>
    <xf numFmtId="3" fontId="2" fillId="24" borderId="22" xfId="0" applyNumberFormat="1" applyFont="1" applyFill="1" applyBorder="1" applyAlignment="1">
      <alignment horizontal="center" vertical="center"/>
    </xf>
    <xf numFmtId="0" fontId="2" fillId="24" borderId="27" xfId="0" applyFont="1" applyFill="1" applyBorder="1" applyAlignment="1" applyProtection="1">
      <alignment horizontal="center" vertical="center"/>
      <protection locked="0"/>
    </xf>
    <xf numFmtId="0" fontId="2" fillId="24" borderId="27" xfId="0" applyFont="1" applyFill="1" applyBorder="1" applyAlignment="1" applyProtection="1">
      <alignment horizontal="left" vertical="center" wrapText="1"/>
      <protection locked="0"/>
    </xf>
    <xf numFmtId="0" fontId="2" fillId="24" borderId="51" xfId="0" applyFont="1" applyFill="1" applyBorder="1" applyAlignment="1" applyProtection="1">
      <alignment horizontal="left" vertical="center"/>
      <protection locked="0"/>
    </xf>
    <xf numFmtId="0" fontId="2" fillId="24" borderId="46" xfId="0" applyFont="1" applyFill="1" applyBorder="1" applyAlignment="1" applyProtection="1">
      <alignment horizontal="center" vertical="center"/>
      <protection locked="0"/>
    </xf>
    <xf numFmtId="0" fontId="5" fillId="24" borderId="26" xfId="0" applyFont="1" applyFill="1" applyBorder="1" applyAlignment="1">
      <alignment horizontal="center"/>
    </xf>
    <xf numFmtId="49" fontId="5" fillId="24" borderId="26" xfId="0" applyNumberFormat="1" applyFont="1" applyFill="1" applyBorder="1" applyAlignment="1">
      <alignment horizontal="center"/>
    </xf>
    <xf numFmtId="0" fontId="5" fillId="24" borderId="19" xfId="0" applyFont="1" applyFill="1" applyBorder="1" applyAlignment="1" applyProtection="1">
      <alignment horizontal="center"/>
      <protection locked="0"/>
    </xf>
    <xf numFmtId="49" fontId="5" fillId="24" borderId="19" xfId="0" applyNumberFormat="1" applyFont="1" applyFill="1" applyBorder="1" applyAlignment="1" applyProtection="1">
      <alignment horizontal="center"/>
      <protection locked="0"/>
    </xf>
    <xf numFmtId="0" fontId="5" fillId="24" borderId="20" xfId="0" applyFont="1" applyFill="1" applyBorder="1" applyAlignment="1">
      <alignment horizontal="center"/>
    </xf>
    <xf numFmtId="49" fontId="5" fillId="24" borderId="20" xfId="0" applyNumberFormat="1" applyFont="1" applyFill="1" applyBorder="1" applyAlignment="1">
      <alignment horizontal="center"/>
    </xf>
    <xf numFmtId="49" fontId="5" fillId="24" borderId="35" xfId="0" applyNumberFormat="1" applyFont="1" applyFill="1" applyBorder="1" applyAlignment="1">
      <alignment horizontal="center"/>
    </xf>
    <xf numFmtId="0" fontId="5" fillId="24" borderId="30" xfId="0" applyFont="1" applyFill="1" applyBorder="1" applyAlignment="1" applyProtection="1">
      <alignment horizontal="center" vertical="center"/>
      <protection locked="0"/>
    </xf>
    <xf numFmtId="49" fontId="5" fillId="24" borderId="30" xfId="0" applyNumberFormat="1" applyFont="1" applyFill="1" applyBorder="1" applyAlignment="1" applyProtection="1">
      <alignment horizontal="center" vertical="center"/>
      <protection locked="0"/>
    </xf>
    <xf numFmtId="0" fontId="5" fillId="24" borderId="20" xfId="0" applyFont="1" applyFill="1" applyBorder="1" applyAlignment="1" applyProtection="1">
      <alignment horizontal="center" vertical="center"/>
      <protection locked="0"/>
    </xf>
    <xf numFmtId="49" fontId="5" fillId="24" borderId="20" xfId="0" applyNumberFormat="1"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49" fontId="5" fillId="24" borderId="19" xfId="0" applyNumberFormat="1" applyFont="1" applyFill="1" applyBorder="1" applyAlignment="1" applyProtection="1">
      <alignment horizontal="center" vertical="center"/>
      <protection locked="0"/>
    </xf>
    <xf numFmtId="0" fontId="5" fillId="24" borderId="22" xfId="0" applyFont="1" applyFill="1" applyBorder="1" applyAlignment="1" applyProtection="1">
      <alignment horizontal="center" vertical="center"/>
      <protection locked="0"/>
    </xf>
    <xf numFmtId="49" fontId="5" fillId="24" borderId="22" xfId="0" applyNumberFormat="1" applyFont="1" applyFill="1" applyBorder="1" applyAlignment="1" applyProtection="1">
      <alignment horizontal="center" vertical="center"/>
      <protection locked="0"/>
    </xf>
    <xf numFmtId="0" fontId="5" fillId="24" borderId="33" xfId="0" applyFont="1" applyFill="1" applyBorder="1" applyAlignment="1" applyProtection="1">
      <alignment horizontal="center" vertical="center"/>
      <protection locked="0"/>
    </xf>
    <xf numFmtId="49" fontId="5" fillId="24" borderId="33" xfId="0" applyNumberFormat="1" applyFont="1" applyFill="1" applyBorder="1" applyAlignment="1" applyProtection="1">
      <alignment horizontal="center" vertical="center"/>
      <protection locked="0"/>
    </xf>
    <xf numFmtId="0" fontId="5" fillId="24" borderId="28" xfId="0" applyFont="1" applyFill="1" applyBorder="1" applyAlignment="1" applyProtection="1">
      <alignment horizontal="center" vertical="center"/>
      <protection locked="0"/>
    </xf>
    <xf numFmtId="49" fontId="5" fillId="24" borderId="28" xfId="0" applyNumberFormat="1" applyFont="1" applyFill="1" applyBorder="1" applyAlignment="1" applyProtection="1">
      <alignment horizontal="center" vertical="center"/>
      <protection locked="0"/>
    </xf>
    <xf numFmtId="0" fontId="5" fillId="24" borderId="35" xfId="0" applyFont="1" applyFill="1" applyBorder="1" applyAlignment="1" applyProtection="1">
      <alignment horizontal="center" vertical="center"/>
      <protection locked="0"/>
    </xf>
    <xf numFmtId="49" fontId="5" fillId="24" borderId="35" xfId="0" applyNumberFormat="1" applyFont="1" applyFill="1" applyBorder="1" applyAlignment="1" applyProtection="1">
      <alignment horizontal="center" vertical="center"/>
      <protection locked="0"/>
    </xf>
    <xf numFmtId="0" fontId="5" fillId="24" borderId="26" xfId="0" applyFont="1" applyFill="1" applyBorder="1" applyAlignment="1" applyProtection="1">
      <alignment horizontal="center" vertical="center"/>
      <protection locked="0"/>
    </xf>
    <xf numFmtId="49" fontId="5" fillId="24" borderId="26" xfId="0" applyNumberFormat="1" applyFont="1" applyFill="1" applyBorder="1" applyAlignment="1" applyProtection="1">
      <alignment horizontal="center" vertical="center"/>
      <protection locked="0"/>
    </xf>
    <xf numFmtId="49" fontId="5" fillId="24" borderId="19" xfId="0" applyNumberFormat="1" applyFont="1" applyFill="1" applyBorder="1" applyAlignment="1">
      <alignment horizontal="center"/>
    </xf>
    <xf numFmtId="49" fontId="5" fillId="24" borderId="28" xfId="0" applyNumberFormat="1" applyFont="1" applyFill="1" applyBorder="1" applyAlignment="1">
      <alignment horizontal="center"/>
    </xf>
    <xf numFmtId="0" fontId="5" fillId="24" borderId="18" xfId="0" applyFont="1" applyFill="1" applyBorder="1" applyAlignment="1" applyProtection="1">
      <alignment horizontal="center" vertical="center"/>
      <protection locked="0"/>
    </xf>
    <xf numFmtId="49" fontId="5" fillId="24" borderId="18" xfId="0" applyNumberFormat="1" applyFont="1" applyFill="1" applyBorder="1" applyAlignment="1">
      <alignment horizontal="center"/>
    </xf>
    <xf numFmtId="0" fontId="5" fillId="24" borderId="46" xfId="0" applyFont="1" applyFill="1" applyBorder="1" applyAlignment="1" applyProtection="1">
      <alignment horizontal="center" vertical="center"/>
      <protection locked="0"/>
    </xf>
    <xf numFmtId="49" fontId="5" fillId="24" borderId="31" xfId="0" applyNumberFormat="1" applyFont="1" applyFill="1" applyBorder="1" applyAlignment="1">
      <alignment horizontal="center"/>
    </xf>
    <xf numFmtId="49" fontId="5" fillId="24" borderId="35" xfId="0" applyNumberFormat="1" applyFont="1" applyFill="1" applyBorder="1" applyAlignment="1">
      <alignment horizontal="center" vertical="center"/>
    </xf>
    <xf numFmtId="49" fontId="5" fillId="24" borderId="18" xfId="0" applyNumberFormat="1" applyFont="1" applyFill="1" applyBorder="1" applyAlignment="1" applyProtection="1">
      <alignment horizontal="center" vertical="center"/>
      <protection locked="0"/>
    </xf>
    <xf numFmtId="0" fontId="5" fillId="24" borderId="43" xfId="0" applyFont="1" applyFill="1" applyBorder="1" applyAlignment="1" applyProtection="1">
      <alignment horizontal="center" vertical="center"/>
      <protection locked="0"/>
    </xf>
    <xf numFmtId="49" fontId="5" fillId="24" borderId="43" xfId="0" applyNumberFormat="1" applyFont="1" applyFill="1" applyBorder="1" applyAlignment="1" applyProtection="1">
      <alignment horizontal="center" vertical="center"/>
      <protection locked="0"/>
    </xf>
    <xf numFmtId="0" fontId="5" fillId="24" borderId="21" xfId="0" applyFont="1" applyFill="1" applyBorder="1" applyAlignment="1" applyProtection="1">
      <alignment horizontal="center" vertical="center"/>
      <protection locked="0"/>
    </xf>
    <xf numFmtId="49" fontId="5" fillId="24" borderId="21" xfId="0" applyNumberFormat="1" applyFont="1" applyFill="1" applyBorder="1" applyAlignment="1" applyProtection="1">
      <alignment horizontal="center" vertical="center"/>
      <protection locked="0"/>
    </xf>
    <xf numFmtId="0" fontId="5" fillId="24" borderId="25" xfId="0" applyFont="1" applyFill="1" applyBorder="1" applyAlignment="1" applyProtection="1">
      <alignment horizontal="center" vertical="center"/>
      <protection locked="0"/>
    </xf>
    <xf numFmtId="49" fontId="5" fillId="24" borderId="25" xfId="0" applyNumberFormat="1" applyFont="1" applyFill="1" applyBorder="1" applyAlignment="1" applyProtection="1">
      <alignment horizontal="center" vertical="center"/>
      <protection locked="0"/>
    </xf>
    <xf numFmtId="164" fontId="2" fillId="24" borderId="26" xfId="0" applyNumberFormat="1" applyFont="1" applyFill="1" applyBorder="1" applyAlignment="1" applyProtection="1">
      <alignment/>
      <protection locked="0"/>
    </xf>
    <xf numFmtId="0" fontId="2" fillId="24" borderId="26" xfId="0" applyFont="1" applyFill="1" applyBorder="1" applyAlignment="1">
      <alignment horizontal="left"/>
    </xf>
    <xf numFmtId="164" fontId="2" fillId="24" borderId="26" xfId="0" applyNumberFormat="1" applyFont="1" applyFill="1" applyBorder="1" applyAlignment="1">
      <alignment/>
    </xf>
    <xf numFmtId="0" fontId="2" fillId="24" borderId="31" xfId="0" applyFont="1" applyFill="1" applyBorder="1" applyAlignment="1" applyProtection="1">
      <alignment horizontal="center"/>
      <protection locked="0"/>
    </xf>
    <xf numFmtId="164" fontId="2" fillId="24" borderId="28" xfId="0" applyNumberFormat="1" applyFont="1" applyFill="1" applyBorder="1" applyAlignment="1" applyProtection="1">
      <alignment/>
      <protection locked="0"/>
    </xf>
    <xf numFmtId="3" fontId="2" fillId="24" borderId="30" xfId="0" applyNumberFormat="1" applyFont="1" applyFill="1" applyBorder="1" applyAlignment="1">
      <alignment vertical="center" wrapText="1"/>
    </xf>
    <xf numFmtId="3" fontId="2" fillId="24" borderId="19" xfId="0" applyNumberFormat="1" applyFont="1" applyFill="1" applyBorder="1" applyAlignment="1">
      <alignment vertical="center" wrapText="1"/>
    </xf>
    <xf numFmtId="3" fontId="2" fillId="24" borderId="22" xfId="0" applyNumberFormat="1" applyFont="1" applyFill="1" applyBorder="1" applyAlignment="1">
      <alignment vertical="center" wrapText="1"/>
    </xf>
    <xf numFmtId="3" fontId="2" fillId="24" borderId="30" xfId="0" applyNumberFormat="1" applyFont="1" applyFill="1" applyBorder="1" applyAlignment="1" applyProtection="1">
      <alignment vertical="center" wrapText="1"/>
      <protection locked="0"/>
    </xf>
    <xf numFmtId="3" fontId="2" fillId="24" borderId="19" xfId="0" applyNumberFormat="1" applyFont="1" applyFill="1" applyBorder="1" applyAlignment="1" applyProtection="1">
      <alignment vertical="center" wrapText="1"/>
      <protection locked="0"/>
    </xf>
    <xf numFmtId="3" fontId="2" fillId="24" borderId="22" xfId="0" applyNumberFormat="1" applyFont="1" applyFill="1" applyBorder="1" applyAlignment="1" applyProtection="1">
      <alignment vertical="center" wrapText="1"/>
      <protection locked="0"/>
    </xf>
    <xf numFmtId="0" fontId="5" fillId="24" borderId="16" xfId="0" applyFont="1" applyFill="1" applyBorder="1" applyAlignment="1">
      <alignment horizontal="center" vertical="center" wrapText="1"/>
    </xf>
    <xf numFmtId="0" fontId="2" fillId="24" borderId="52" xfId="0" applyFont="1" applyFill="1" applyBorder="1" applyAlignment="1" applyProtection="1">
      <alignment horizontal="center" vertical="center" wrapText="1"/>
      <protection locked="0"/>
    </xf>
    <xf numFmtId="0" fontId="2" fillId="24" borderId="52" xfId="0" applyFont="1" applyFill="1" applyBorder="1" applyAlignment="1">
      <alignment horizontal="center" vertical="center" wrapText="1"/>
    </xf>
    <xf numFmtId="0" fontId="2" fillId="24" borderId="53" xfId="0" applyFont="1" applyFill="1" applyBorder="1" applyAlignment="1">
      <alignment horizontal="center" vertical="center" wrapText="1"/>
    </xf>
    <xf numFmtId="0" fontId="2" fillId="24" borderId="54" xfId="0" applyFont="1" applyFill="1" applyBorder="1" applyAlignment="1">
      <alignment horizontal="center" vertical="center" wrapText="1"/>
    </xf>
    <xf numFmtId="0" fontId="2" fillId="24" borderId="55" xfId="0" applyFont="1" applyFill="1" applyBorder="1" applyAlignment="1" applyProtection="1">
      <alignment horizontal="center" vertical="center" wrapText="1"/>
      <protection locked="0"/>
    </xf>
    <xf numFmtId="0" fontId="2" fillId="24" borderId="56" xfId="0" applyFont="1" applyFill="1" applyBorder="1" applyAlignment="1">
      <alignment horizontal="center" vertical="center" wrapText="1"/>
    </xf>
    <xf numFmtId="0" fontId="2" fillId="24" borderId="57" xfId="0" applyFont="1" applyFill="1" applyBorder="1" applyAlignment="1">
      <alignment horizontal="center" vertical="center" wrapText="1"/>
    </xf>
    <xf numFmtId="0" fontId="2" fillId="24" borderId="21" xfId="0" applyFont="1" applyFill="1" applyBorder="1" applyAlignment="1" applyProtection="1">
      <alignment horizontal="center" vertical="center" wrapText="1"/>
      <protection locked="0"/>
    </xf>
    <xf numFmtId="0" fontId="5" fillId="24" borderId="18" xfId="0" applyFont="1" applyFill="1" applyBorder="1" applyAlignment="1">
      <alignment horizontal="center" vertical="center" wrapText="1"/>
    </xf>
    <xf numFmtId="0" fontId="5" fillId="24" borderId="21" xfId="0" applyFont="1" applyFill="1" applyBorder="1" applyAlignment="1">
      <alignment horizontal="center" vertical="center" wrapText="1"/>
    </xf>
    <xf numFmtId="0" fontId="2" fillId="24" borderId="21" xfId="0" applyFont="1" applyFill="1" applyBorder="1" applyAlignment="1">
      <alignment horizontal="center" vertical="center" wrapText="1"/>
    </xf>
    <xf numFmtId="0" fontId="5" fillId="24" borderId="58"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5" fillId="24" borderId="43" xfId="0" applyFont="1" applyFill="1" applyBorder="1" applyAlignment="1">
      <alignment horizontal="center" vertical="center" wrapText="1"/>
    </xf>
    <xf numFmtId="0" fontId="5" fillId="24" borderId="35" xfId="0" applyFont="1" applyFill="1" applyBorder="1" applyAlignment="1">
      <alignment horizontal="center" vertical="center" wrapText="1"/>
    </xf>
    <xf numFmtId="0" fontId="5" fillId="24" borderId="25" xfId="0" applyFont="1" applyFill="1" applyBorder="1" applyAlignment="1">
      <alignment horizontal="center" vertical="center" wrapText="1"/>
    </xf>
    <xf numFmtId="0" fontId="2" fillId="24" borderId="43" xfId="0" applyFont="1" applyFill="1" applyBorder="1" applyAlignment="1">
      <alignment horizontal="center" vertical="center" wrapText="1"/>
    </xf>
    <xf numFmtId="0" fontId="2" fillId="24" borderId="35" xfId="0" applyFont="1" applyFill="1" applyBorder="1" applyAlignment="1">
      <alignment horizontal="center" vertical="center" wrapText="1"/>
    </xf>
    <xf numFmtId="0" fontId="2" fillId="24" borderId="25" xfId="0" applyFont="1" applyFill="1" applyBorder="1" applyAlignment="1">
      <alignment horizontal="center" vertical="center" wrapText="1"/>
    </xf>
    <xf numFmtId="0" fontId="2" fillId="24" borderId="43" xfId="0" applyFont="1" applyFill="1" applyBorder="1" applyAlignment="1" applyProtection="1">
      <alignment horizontal="center" vertical="center" wrapText="1"/>
      <protection locked="0"/>
    </xf>
    <xf numFmtId="0" fontId="2" fillId="24" borderId="35" xfId="0" applyFont="1" applyFill="1" applyBorder="1" applyAlignment="1" applyProtection="1">
      <alignment horizontal="center" vertical="center" wrapText="1"/>
      <protection locked="0"/>
    </xf>
    <xf numFmtId="0" fontId="2" fillId="24" borderId="25" xfId="0" applyFont="1" applyFill="1" applyBorder="1" applyAlignment="1" applyProtection="1">
      <alignment horizontal="center" vertical="center" wrapText="1"/>
      <protection locked="0"/>
    </xf>
    <xf numFmtId="0" fontId="2" fillId="24" borderId="59" xfId="0" applyFont="1" applyFill="1" applyBorder="1" applyAlignment="1">
      <alignment horizontal="center" vertical="center" wrapText="1"/>
    </xf>
    <xf numFmtId="0" fontId="2" fillId="24" borderId="60" xfId="0" applyFont="1" applyFill="1" applyBorder="1" applyAlignment="1">
      <alignment horizontal="center" vertical="center" wrapText="1"/>
    </xf>
    <xf numFmtId="0" fontId="2" fillId="24" borderId="61" xfId="0" applyFont="1" applyFill="1" applyBorder="1" applyAlignment="1">
      <alignment horizontal="center" vertical="center" wrapText="1"/>
    </xf>
    <xf numFmtId="0" fontId="2" fillId="24" borderId="62" xfId="0" applyFont="1" applyFill="1" applyBorder="1" applyAlignment="1" applyProtection="1">
      <alignment horizontal="center" vertical="center" wrapText="1"/>
      <protection locked="0"/>
    </xf>
    <xf numFmtId="0" fontId="2" fillId="24" borderId="63" xfId="0" applyFont="1" applyFill="1" applyBorder="1" applyAlignment="1" applyProtection="1">
      <alignment horizontal="center" vertical="center" wrapText="1"/>
      <protection locked="0"/>
    </xf>
    <xf numFmtId="0" fontId="2" fillId="24" borderId="64" xfId="0" applyFont="1" applyFill="1" applyBorder="1" applyAlignment="1" applyProtection="1">
      <alignment horizontal="center" vertical="center" wrapText="1"/>
      <protection locked="0"/>
    </xf>
    <xf numFmtId="0" fontId="2" fillId="24" borderId="58" xfId="0" applyFont="1" applyFill="1" applyBorder="1" applyAlignment="1" applyProtection="1">
      <alignment horizontal="center" vertical="center" wrapText="1"/>
      <protection locked="0"/>
    </xf>
    <xf numFmtId="0" fontId="2" fillId="24" borderId="13" xfId="0" applyFont="1" applyFill="1" applyBorder="1" applyAlignment="1" applyProtection="1">
      <alignment horizontal="center" vertical="center" wrapText="1"/>
      <protection locked="0"/>
    </xf>
    <xf numFmtId="0" fontId="2" fillId="24" borderId="16" xfId="0" applyFont="1" applyFill="1" applyBorder="1" applyAlignment="1" applyProtection="1">
      <alignment horizontal="center" vertical="center" wrapText="1"/>
      <protection locked="0"/>
    </xf>
    <xf numFmtId="0" fontId="2" fillId="24" borderId="65" xfId="0" applyFont="1" applyFill="1" applyBorder="1" applyAlignment="1" applyProtection="1">
      <alignment horizontal="center" vertical="center" wrapText="1"/>
      <protection locked="0"/>
    </xf>
    <xf numFmtId="0" fontId="2" fillId="24" borderId="0" xfId="0" applyFont="1" applyFill="1" applyBorder="1" applyAlignment="1" applyProtection="1">
      <alignment horizontal="center" vertical="center" wrapText="1"/>
      <protection locked="0"/>
    </xf>
    <xf numFmtId="0" fontId="2" fillId="24" borderId="66" xfId="0" applyFont="1" applyFill="1" applyBorder="1" applyAlignment="1" applyProtection="1">
      <alignment horizontal="center" vertical="center" wrapText="1"/>
      <protection locked="0"/>
    </xf>
    <xf numFmtId="0" fontId="2" fillId="24" borderId="67"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68" xfId="0" applyFont="1" applyFill="1" applyBorder="1" applyAlignment="1">
      <alignment horizontal="center" vertical="center" wrapText="1"/>
    </xf>
    <xf numFmtId="0" fontId="5" fillId="24" borderId="26" xfId="0" applyFont="1" applyFill="1" applyBorder="1" applyAlignment="1">
      <alignment horizontal="center" vertical="center" wrapText="1"/>
    </xf>
    <xf numFmtId="0" fontId="5" fillId="24" borderId="20"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52"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5" fillId="24" borderId="30" xfId="0" applyFont="1" applyFill="1" applyBorder="1" applyAlignment="1">
      <alignment horizontal="center" vertical="center" wrapText="1"/>
    </xf>
    <xf numFmtId="0" fontId="5" fillId="24" borderId="28" xfId="0" applyFont="1" applyFill="1" applyBorder="1" applyAlignment="1">
      <alignment horizontal="center" vertical="center" wrapText="1"/>
    </xf>
    <xf numFmtId="0" fontId="2" fillId="24" borderId="40" xfId="0" applyFont="1" applyFill="1" applyBorder="1" applyAlignment="1" applyProtection="1">
      <alignment horizontal="center" vertical="center" wrapText="1"/>
      <protection locked="0"/>
    </xf>
    <xf numFmtId="0" fontId="2" fillId="24" borderId="18" xfId="0" applyFont="1" applyFill="1" applyBorder="1" applyAlignment="1" applyProtection="1">
      <alignment horizontal="center" vertical="center" wrapText="1"/>
      <protection locked="0"/>
    </xf>
    <xf numFmtId="0" fontId="2" fillId="24" borderId="49" xfId="0" applyFont="1" applyFill="1" applyBorder="1" applyAlignment="1" applyProtection="1">
      <alignment horizontal="center" vertical="center" wrapText="1"/>
      <protection locked="0"/>
    </xf>
    <xf numFmtId="0" fontId="2" fillId="24" borderId="42" xfId="0" applyFont="1" applyFill="1" applyBorder="1" applyAlignment="1" applyProtection="1">
      <alignment horizontal="center" vertical="center" wrapText="1"/>
      <protection locked="0"/>
    </xf>
    <xf numFmtId="0" fontId="2" fillId="24" borderId="50" xfId="0" applyFont="1" applyFill="1" applyBorder="1" applyAlignment="1" applyProtection="1">
      <alignment horizontal="center" vertical="center" wrapText="1"/>
      <protection locked="0"/>
    </xf>
    <xf numFmtId="0" fontId="2" fillId="24" borderId="20" xfId="0" applyFont="1" applyFill="1" applyBorder="1" applyAlignment="1">
      <alignment horizontal="center" vertical="center" wrapText="1"/>
    </xf>
    <xf numFmtId="0" fontId="2" fillId="0" borderId="16" xfId="0" applyFont="1" applyBorder="1" applyAlignment="1">
      <alignment wrapText="1"/>
    </xf>
    <xf numFmtId="0" fontId="2" fillId="0" borderId="66" xfId="0" applyFont="1" applyBorder="1" applyAlignment="1">
      <alignment wrapText="1"/>
    </xf>
    <xf numFmtId="0" fontId="2" fillId="0" borderId="15" xfId="0" applyFont="1" applyBorder="1" applyAlignment="1">
      <alignment wrapText="1"/>
    </xf>
    <xf numFmtId="0" fontId="2" fillId="0" borderId="69" xfId="0" applyFont="1" applyBorder="1" applyAlignment="1">
      <alignment wrapText="1"/>
    </xf>
    <xf numFmtId="0" fontId="2" fillId="0" borderId="0" xfId="0" applyFont="1" applyBorder="1" applyAlignment="1">
      <alignment wrapText="1"/>
    </xf>
    <xf numFmtId="0" fontId="2" fillId="24" borderId="14" xfId="0" applyFont="1" applyFill="1" applyBorder="1" applyAlignment="1" applyProtection="1">
      <alignment horizontal="center" vertical="center" wrapText="1"/>
      <protection locked="0"/>
    </xf>
    <xf numFmtId="0" fontId="2" fillId="24" borderId="70" xfId="0" applyFont="1" applyFill="1" applyBorder="1" applyAlignment="1" applyProtection="1">
      <alignment horizontal="center" vertical="center" wrapText="1"/>
      <protection locked="0"/>
    </xf>
    <xf numFmtId="0" fontId="2" fillId="24" borderId="26" xfId="0" applyFont="1" applyFill="1" applyBorder="1" applyAlignment="1">
      <alignment horizontal="center" vertical="center" wrapText="1"/>
    </xf>
    <xf numFmtId="0" fontId="2" fillId="24" borderId="26" xfId="0" applyFont="1" applyFill="1" applyBorder="1" applyAlignment="1" applyProtection="1">
      <alignment horizontal="center" vertical="center" wrapText="1"/>
      <protection locked="0"/>
    </xf>
    <xf numFmtId="0" fontId="2" fillId="24" borderId="20" xfId="0" applyFont="1" applyFill="1" applyBorder="1" applyAlignment="1" applyProtection="1">
      <alignment horizontal="center" vertical="center" wrapText="1"/>
      <protection locked="0"/>
    </xf>
    <xf numFmtId="0" fontId="2" fillId="24" borderId="71" xfId="0" applyFont="1" applyFill="1" applyBorder="1" applyAlignment="1" applyProtection="1">
      <alignment horizontal="center" vertical="center" wrapText="1"/>
      <protection locked="0"/>
    </xf>
    <xf numFmtId="0" fontId="2" fillId="24" borderId="15" xfId="0" applyFont="1" applyFill="1" applyBorder="1" applyAlignment="1" applyProtection="1">
      <alignment horizontal="center" vertical="center" wrapText="1"/>
      <protection locked="0"/>
    </xf>
    <xf numFmtId="0" fontId="2" fillId="24" borderId="68" xfId="0" applyFont="1" applyFill="1" applyBorder="1" applyAlignment="1" applyProtection="1">
      <alignment horizontal="center" vertical="center" wrapText="1"/>
      <protection locked="0"/>
    </xf>
    <xf numFmtId="0" fontId="2" fillId="0" borderId="69" xfId="0" applyFont="1" applyBorder="1" applyAlignment="1" applyProtection="1">
      <alignment wrapText="1"/>
      <protection locked="0"/>
    </xf>
    <xf numFmtId="0" fontId="2" fillId="0" borderId="0" xfId="0" applyFont="1" applyBorder="1" applyAlignment="1" applyProtection="1">
      <alignment wrapText="1"/>
      <protection locked="0"/>
    </xf>
    <xf numFmtId="0" fontId="2" fillId="0" borderId="72" xfId="0" applyFont="1" applyBorder="1" applyAlignment="1">
      <alignment wrapText="1"/>
    </xf>
    <xf numFmtId="0" fontId="2" fillId="0" borderId="44" xfId="0" applyFont="1" applyBorder="1" applyAlignment="1">
      <alignment wrapText="1"/>
    </xf>
    <xf numFmtId="0" fontId="3" fillId="0" borderId="58" xfId="0" applyFont="1" applyBorder="1" applyAlignment="1">
      <alignment wrapText="1"/>
    </xf>
    <xf numFmtId="0" fontId="3" fillId="0" borderId="65" xfId="0" applyFont="1" applyBorder="1" applyAlignment="1">
      <alignment wrapText="1"/>
    </xf>
    <xf numFmtId="0" fontId="2" fillId="0" borderId="65" xfId="0" applyFont="1" applyBorder="1" applyAlignment="1">
      <alignment wrapText="1"/>
    </xf>
    <xf numFmtId="0" fontId="2" fillId="0" borderId="71"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73" xfId="0" applyFont="1" applyBorder="1" applyAlignment="1">
      <alignment horizontal="left"/>
    </xf>
    <xf numFmtId="0" fontId="3" fillId="0" borderId="74" xfId="0" applyFont="1" applyBorder="1" applyAlignment="1">
      <alignment horizontal="left"/>
    </xf>
    <xf numFmtId="0" fontId="3" fillId="0" borderId="75" xfId="0" applyFont="1" applyBorder="1" applyAlignment="1">
      <alignment wrapText="1"/>
    </xf>
    <xf numFmtId="0" fontId="5" fillId="0" borderId="0" xfId="0" applyFont="1" applyBorder="1" applyAlignment="1">
      <alignment horizontal="left" vertical="center" wrapText="1"/>
    </xf>
    <xf numFmtId="0" fontId="2" fillId="24" borderId="19" xfId="0" applyFont="1" applyFill="1" applyBorder="1" applyAlignment="1">
      <alignment horizontal="center" vertical="center" wrapText="1"/>
    </xf>
    <xf numFmtId="0" fontId="5" fillId="24" borderId="76" xfId="0" applyFont="1" applyFill="1" applyBorder="1" applyAlignment="1">
      <alignment horizontal="center" vertical="center" wrapText="1"/>
    </xf>
    <xf numFmtId="0" fontId="2" fillId="24" borderId="40" xfId="0" applyFont="1" applyFill="1" applyBorder="1" applyAlignment="1">
      <alignment horizontal="center" vertical="center" wrapText="1"/>
    </xf>
    <xf numFmtId="0" fontId="2" fillId="24" borderId="77"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24" borderId="26" xfId="0" applyFont="1" applyFill="1" applyBorder="1" applyAlignment="1" applyProtection="1">
      <alignment wrapText="1"/>
      <protection locked="0"/>
    </xf>
    <xf numFmtId="0" fontId="2" fillId="24" borderId="20" xfId="0" applyFont="1" applyFill="1" applyBorder="1" applyAlignment="1" applyProtection="1">
      <alignment wrapText="1"/>
      <protection locked="0"/>
    </xf>
    <xf numFmtId="0" fontId="2" fillId="24" borderId="35" xfId="0" applyFont="1" applyFill="1" applyBorder="1" applyAlignment="1" applyProtection="1">
      <alignment wrapText="1"/>
      <protection locked="0"/>
    </xf>
    <xf numFmtId="0" fontId="2" fillId="24" borderId="38" xfId="0" applyFont="1" applyFill="1" applyBorder="1" applyAlignment="1">
      <alignment horizontal="center" vertical="center" wrapText="1"/>
    </xf>
    <xf numFmtId="0" fontId="2" fillId="24" borderId="23" xfId="0" applyFont="1" applyFill="1" applyBorder="1" applyAlignment="1">
      <alignment horizontal="center" vertical="center" wrapText="1"/>
    </xf>
    <xf numFmtId="0" fontId="2" fillId="24" borderId="39" xfId="0" applyFont="1" applyFill="1" applyBorder="1" applyAlignment="1">
      <alignment horizontal="center" vertical="center" wrapText="1"/>
    </xf>
    <xf numFmtId="0" fontId="2" fillId="24" borderId="63" xfId="0" applyFont="1" applyFill="1" applyBorder="1" applyAlignment="1">
      <alignment horizontal="center" vertical="center" wrapText="1"/>
    </xf>
    <xf numFmtId="164" fontId="5" fillId="24" borderId="18" xfId="0" applyNumberFormat="1" applyFont="1" applyFill="1" applyBorder="1" applyAlignment="1">
      <alignment horizontal="center" vertical="center" wrapText="1"/>
    </xf>
    <xf numFmtId="0" fontId="2" fillId="24" borderId="76" xfId="0" applyFont="1" applyFill="1" applyBorder="1" applyAlignment="1" applyProtection="1">
      <alignment horizontal="center" vertical="center" wrapText="1"/>
      <protection locked="0"/>
    </xf>
    <xf numFmtId="0" fontId="2" fillId="24" borderId="26" xfId="0" applyFont="1" applyFill="1" applyBorder="1" applyAlignment="1">
      <alignment horizontal="center" vertical="center"/>
    </xf>
    <xf numFmtId="0" fontId="2" fillId="24" borderId="20" xfId="0" applyFont="1" applyFill="1" applyBorder="1" applyAlignment="1">
      <alignment horizontal="center" vertical="center"/>
    </xf>
    <xf numFmtId="0" fontId="2" fillId="24" borderId="19" xfId="0" applyFont="1" applyFill="1" applyBorder="1" applyAlignment="1">
      <alignment horizontal="center" vertical="center"/>
    </xf>
    <xf numFmtId="0" fontId="2" fillId="24" borderId="76"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78" xfId="0" applyFont="1" applyFill="1" applyBorder="1" applyAlignment="1">
      <alignment horizontal="center" vertical="center" wrapText="1"/>
    </xf>
    <xf numFmtId="0" fontId="2" fillId="24" borderId="33" xfId="0" applyFont="1" applyFill="1" applyBorder="1" applyAlignment="1">
      <alignment horizontal="center" vertical="center" wrapText="1"/>
    </xf>
    <xf numFmtId="0" fontId="2" fillId="24" borderId="30" xfId="0" applyFont="1" applyFill="1" applyBorder="1" applyAlignment="1">
      <alignment horizontal="center" vertical="center" wrapText="1"/>
    </xf>
    <xf numFmtId="0" fontId="2" fillId="24" borderId="28" xfId="0" applyFont="1" applyFill="1" applyBorder="1" applyAlignment="1">
      <alignment horizontal="center" vertical="center" wrapText="1"/>
    </xf>
    <xf numFmtId="0" fontId="2" fillId="24" borderId="19" xfId="0" applyFont="1" applyFill="1" applyBorder="1" applyAlignment="1">
      <alignment wrapText="1"/>
    </xf>
    <xf numFmtId="0" fontId="2" fillId="24" borderId="28" xfId="0" applyFont="1" applyFill="1" applyBorder="1" applyAlignment="1">
      <alignment wrapText="1"/>
    </xf>
    <xf numFmtId="0" fontId="2" fillId="24" borderId="62" xfId="0" applyFont="1" applyFill="1" applyBorder="1" applyAlignment="1">
      <alignment horizontal="center" vertical="center" wrapText="1"/>
    </xf>
    <xf numFmtId="0" fontId="5" fillId="24" borderId="26" xfId="0" applyFont="1" applyFill="1" applyBorder="1" applyAlignment="1">
      <alignment horizontal="center" vertical="center"/>
    </xf>
    <xf numFmtId="0" fontId="5" fillId="24" borderId="20" xfId="0" applyFont="1" applyFill="1" applyBorder="1" applyAlignment="1">
      <alignment horizontal="center" vertical="center"/>
    </xf>
    <xf numFmtId="0" fontId="5" fillId="24" borderId="19" xfId="0" applyFont="1" applyFill="1" applyBorder="1" applyAlignment="1">
      <alignment horizontal="center" vertical="center"/>
    </xf>
    <xf numFmtId="0" fontId="5" fillId="24" borderId="75"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2" fillId="24" borderId="58"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2" fillId="24" borderId="79" xfId="0" applyFont="1" applyFill="1" applyBorder="1" applyAlignment="1">
      <alignment horizontal="center" vertical="center" wrapText="1"/>
    </xf>
    <xf numFmtId="0" fontId="2" fillId="24" borderId="19" xfId="0" applyFont="1" applyFill="1" applyBorder="1" applyAlignment="1">
      <alignment vertical="center" wrapText="1"/>
    </xf>
    <xf numFmtId="0" fontId="2" fillId="24" borderId="35" xfId="0" applyFont="1" applyFill="1" applyBorder="1" applyAlignment="1">
      <alignment horizontal="center" vertical="center"/>
    </xf>
    <xf numFmtId="0" fontId="5" fillId="24" borderId="33" xfId="0" applyFont="1" applyFill="1" applyBorder="1" applyAlignment="1">
      <alignment horizontal="center" vertical="center" wrapText="1"/>
    </xf>
    <xf numFmtId="0" fontId="2" fillId="24" borderId="30" xfId="0" applyFont="1" applyFill="1" applyBorder="1" applyAlignment="1">
      <alignment horizontal="center" vertical="center"/>
    </xf>
    <xf numFmtId="0" fontId="2" fillId="24" borderId="28" xfId="0" applyFont="1" applyFill="1" applyBorder="1" applyAlignment="1">
      <alignment horizontal="center" vertical="center"/>
    </xf>
    <xf numFmtId="0" fontId="5" fillId="24" borderId="30" xfId="0" applyFont="1" applyFill="1" applyBorder="1" applyAlignment="1">
      <alignment horizontal="center" vertical="center"/>
    </xf>
    <xf numFmtId="0" fontId="5" fillId="24" borderId="28" xfId="0" applyFont="1" applyFill="1" applyBorder="1" applyAlignment="1">
      <alignment horizontal="center" vertical="center"/>
    </xf>
    <xf numFmtId="0" fontId="5" fillId="24" borderId="35" xfId="0" applyFont="1" applyFill="1" applyBorder="1" applyAlignment="1">
      <alignment horizontal="center" vertical="center"/>
    </xf>
    <xf numFmtId="0" fontId="2" fillId="24" borderId="28" xfId="0" applyFont="1" applyFill="1" applyBorder="1" applyAlignment="1">
      <alignment vertical="center" wrapText="1"/>
    </xf>
    <xf numFmtId="0" fontId="2" fillId="24" borderId="33" xfId="0" applyFont="1" applyFill="1" applyBorder="1" applyAlignment="1">
      <alignment horizontal="center" vertical="center"/>
    </xf>
    <xf numFmtId="0" fontId="0" fillId="24" borderId="35"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5" fillId="24" borderId="33" xfId="0" applyFont="1" applyFill="1" applyBorder="1" applyAlignment="1">
      <alignment horizontal="center" vertical="center"/>
    </xf>
    <xf numFmtId="0" fontId="2" fillId="24" borderId="33" xfId="0" applyFont="1" applyFill="1" applyBorder="1" applyAlignment="1">
      <alignment vertical="center" wrapText="1"/>
    </xf>
    <xf numFmtId="0" fontId="2" fillId="24" borderId="33" xfId="0" applyFont="1" applyFill="1" applyBorder="1" applyAlignment="1">
      <alignment wrapText="1"/>
    </xf>
    <xf numFmtId="0" fontId="2" fillId="24" borderId="80" xfId="0" applyFont="1" applyFill="1" applyBorder="1" applyAlignment="1">
      <alignment horizontal="center" vertical="center" wrapText="1"/>
    </xf>
    <xf numFmtId="0" fontId="2" fillId="24" borderId="81" xfId="0" applyFont="1" applyFill="1" applyBorder="1" applyAlignment="1">
      <alignment horizontal="center" vertical="center" wrapText="1"/>
    </xf>
    <xf numFmtId="0" fontId="0" fillId="24" borderId="20" xfId="0" applyFont="1" applyFill="1" applyBorder="1" applyAlignment="1">
      <alignment horizontal="center" vertical="center" wrapText="1"/>
    </xf>
    <xf numFmtId="164" fontId="2" fillId="0" borderId="0" xfId="0" applyNumberFormat="1" applyFont="1" applyAlignment="1">
      <alignment/>
    </xf>
    <xf numFmtId="164" fontId="5" fillId="24" borderId="18" xfId="0" applyNumberFormat="1" applyFont="1" applyFill="1" applyBorder="1" applyAlignment="1" applyProtection="1">
      <alignment horizontal="center" vertical="center" wrapText="1"/>
      <protection/>
    </xf>
    <xf numFmtId="0" fontId="2" fillId="24" borderId="82" xfId="0" applyFont="1" applyFill="1" applyBorder="1" applyAlignment="1">
      <alignment horizontal="center" vertical="center" wrapText="1"/>
    </xf>
    <xf numFmtId="164" fontId="2" fillId="24" borderId="26" xfId="0" applyNumberFormat="1" applyFont="1" applyFill="1" applyBorder="1" applyAlignment="1" applyProtection="1">
      <alignment horizontal="right"/>
      <protection/>
    </xf>
    <xf numFmtId="165" fontId="2" fillId="24" borderId="83" xfId="0" applyNumberFormat="1" applyFont="1" applyFill="1" applyBorder="1" applyAlignment="1">
      <alignment horizontal="center"/>
    </xf>
    <xf numFmtId="164" fontId="2" fillId="24" borderId="20" xfId="0" applyNumberFormat="1" applyFont="1" applyFill="1" applyBorder="1" applyAlignment="1" applyProtection="1">
      <alignment horizontal="right"/>
      <protection/>
    </xf>
    <xf numFmtId="165" fontId="2" fillId="24" borderId="84" xfId="0" applyNumberFormat="1" applyFont="1" applyFill="1" applyBorder="1" applyAlignment="1">
      <alignment horizontal="center"/>
    </xf>
    <xf numFmtId="164" fontId="2" fillId="24" borderId="28" xfId="0" applyNumberFormat="1" applyFont="1" applyFill="1" applyBorder="1" applyAlignment="1" applyProtection="1">
      <alignment horizontal="right"/>
      <protection/>
    </xf>
    <xf numFmtId="165" fontId="2" fillId="24" borderId="85" xfId="0" applyNumberFormat="1" applyFont="1" applyFill="1" applyBorder="1" applyAlignment="1">
      <alignment horizontal="center"/>
    </xf>
    <xf numFmtId="164" fontId="2" fillId="24" borderId="22" xfId="0" applyNumberFormat="1" applyFont="1" applyFill="1" applyBorder="1" applyAlignment="1" applyProtection="1">
      <alignment horizontal="right"/>
      <protection/>
    </xf>
    <xf numFmtId="165" fontId="2" fillId="24" borderId="60" xfId="0" applyNumberFormat="1" applyFont="1" applyFill="1" applyBorder="1" applyAlignment="1">
      <alignment horizontal="center"/>
    </xf>
    <xf numFmtId="165" fontId="2" fillId="24" borderId="86" xfId="0" applyNumberFormat="1" applyFont="1" applyFill="1" applyBorder="1" applyAlignment="1">
      <alignment horizontal="center"/>
    </xf>
    <xf numFmtId="165" fontId="2" fillId="24" borderId="87" xfId="0" applyNumberFormat="1" applyFont="1" applyFill="1" applyBorder="1" applyAlignment="1">
      <alignment horizontal="center"/>
    </xf>
    <xf numFmtId="165" fontId="2" fillId="24" borderId="88" xfId="0" applyNumberFormat="1" applyFont="1" applyFill="1" applyBorder="1" applyAlignment="1">
      <alignment horizontal="center"/>
    </xf>
    <xf numFmtId="165" fontId="2" fillId="24" borderId="89" xfId="0" applyNumberFormat="1" applyFont="1" applyFill="1" applyBorder="1" applyAlignment="1">
      <alignment horizontal="center"/>
    </xf>
    <xf numFmtId="165" fontId="2" fillId="24" borderId="30" xfId="0" applyNumberFormat="1" applyFont="1" applyFill="1" applyBorder="1" applyAlignment="1">
      <alignment horizontal="center"/>
    </xf>
    <xf numFmtId="165" fontId="2" fillId="24" borderId="20" xfId="0" applyNumberFormat="1" applyFont="1" applyFill="1" applyBorder="1" applyAlignment="1">
      <alignment horizontal="center"/>
    </xf>
    <xf numFmtId="165" fontId="2" fillId="24" borderId="19" xfId="0" applyNumberFormat="1" applyFont="1" applyFill="1" applyBorder="1" applyAlignment="1">
      <alignment horizontal="center"/>
    </xf>
    <xf numFmtId="165" fontId="2" fillId="24" borderId="35" xfId="0" applyNumberFormat="1" applyFont="1" applyFill="1" applyBorder="1" applyAlignment="1">
      <alignment horizontal="center"/>
    </xf>
    <xf numFmtId="165" fontId="2" fillId="24" borderId="22" xfId="0" applyNumberFormat="1" applyFont="1" applyFill="1" applyBorder="1" applyAlignment="1">
      <alignment horizontal="center"/>
    </xf>
    <xf numFmtId="164" fontId="2" fillId="24" borderId="19" xfId="0" applyNumberFormat="1" applyFont="1" applyFill="1" applyBorder="1" applyAlignment="1" applyProtection="1">
      <alignment horizontal="right"/>
      <protection/>
    </xf>
    <xf numFmtId="165" fontId="2" fillId="24" borderId="33" xfId="0" applyNumberFormat="1" applyFont="1" applyFill="1" applyBorder="1" applyAlignment="1">
      <alignment horizontal="center"/>
    </xf>
    <xf numFmtId="165" fontId="2" fillId="24" borderId="90" xfId="0" applyNumberFormat="1" applyFont="1" applyFill="1" applyBorder="1" applyAlignment="1">
      <alignment horizontal="center"/>
    </xf>
    <xf numFmtId="164" fontId="2" fillId="24" borderId="25" xfId="0" applyNumberFormat="1" applyFont="1" applyFill="1" applyBorder="1" applyAlignment="1" applyProtection="1">
      <alignment horizontal="right"/>
      <protection/>
    </xf>
    <xf numFmtId="165" fontId="2" fillId="24" borderId="25" xfId="0" applyNumberFormat="1" applyFont="1" applyFill="1" applyBorder="1" applyAlignment="1">
      <alignment horizontal="center"/>
    </xf>
    <xf numFmtId="164" fontId="2" fillId="24" borderId="35" xfId="0" applyNumberFormat="1" applyFont="1" applyFill="1" applyBorder="1" applyAlignment="1" applyProtection="1">
      <alignment horizontal="right"/>
      <protection/>
    </xf>
    <xf numFmtId="164" fontId="2" fillId="24" borderId="33" xfId="0" applyNumberFormat="1" applyFont="1" applyFill="1" applyBorder="1" applyAlignment="1" applyProtection="1">
      <alignment horizontal="right"/>
      <protection/>
    </xf>
    <xf numFmtId="165" fontId="2" fillId="24" borderId="91" xfId="0" applyNumberFormat="1" applyFont="1" applyFill="1" applyBorder="1" applyAlignment="1">
      <alignment horizontal="center"/>
    </xf>
    <xf numFmtId="165" fontId="2" fillId="24" borderId="92" xfId="0" applyNumberFormat="1" applyFont="1" applyFill="1" applyBorder="1" applyAlignment="1">
      <alignment horizontal="center"/>
    </xf>
    <xf numFmtId="165" fontId="2" fillId="24" borderId="93" xfId="0" applyNumberFormat="1" applyFont="1" applyFill="1" applyBorder="1" applyAlignment="1">
      <alignment horizontal="center"/>
    </xf>
    <xf numFmtId="165" fontId="2" fillId="24" borderId="94" xfId="0" applyNumberFormat="1"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rmal 2" xfId="52"/>
    <cellStyle name="Note" xfId="53"/>
    <cellStyle name="Followed Hyperlink" xfId="54"/>
    <cellStyle name="Percent" xfId="55"/>
    <cellStyle name="Output" xfId="56"/>
    <cellStyle name="Title" xfId="57"/>
    <cellStyle name="Total" xfId="58"/>
    <cellStyle name="Currency" xfId="59"/>
    <cellStyle name="Currency [0]" xfId="60"/>
    <cellStyle name="Comma" xfId="61"/>
    <cellStyle name="Comma [0]"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xdr:col>
      <xdr:colOff>1114425</xdr:colOff>
      <xdr:row>5</xdr:row>
      <xdr:rowOff>95250</xdr:rowOff>
    </xdr:to>
    <xdr:pic>
      <xdr:nvPicPr>
        <xdr:cNvPr id="1" name="Picture 2" descr="LOGOTIP-ESS-SLO"/>
        <xdr:cNvPicPr preferRelativeResize="1">
          <a:picLocks noChangeAspect="1"/>
        </xdr:cNvPicPr>
      </xdr:nvPicPr>
      <xdr:blipFill>
        <a:blip r:embed="rId1"/>
        <a:stretch>
          <a:fillRect/>
        </a:stretch>
      </xdr:blipFill>
      <xdr:spPr>
        <a:xfrm>
          <a:off x="47625" y="38100"/>
          <a:ext cx="291465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Q368"/>
  <sheetViews>
    <sheetView tabSelected="1" zoomScalePageLayoutView="0" workbookViewId="0" topLeftCell="A1">
      <selection activeCell="S375" sqref="S375"/>
    </sheetView>
  </sheetViews>
  <sheetFormatPr defaultColWidth="9.140625" defaultRowHeight="12" customHeight="1"/>
  <cols>
    <col min="1" max="1" width="27.7109375" style="3" customWidth="1"/>
    <col min="2" max="2" width="25.421875" style="3" customWidth="1"/>
    <col min="3" max="3" width="16.140625" style="3" customWidth="1"/>
    <col min="4" max="4" width="23.421875" style="3" customWidth="1"/>
    <col min="5" max="5" width="9.140625" style="3" customWidth="1"/>
    <col min="6" max="6" width="11.140625" style="3" customWidth="1"/>
    <col min="7" max="7" width="7.57421875" style="3" customWidth="1"/>
    <col min="8" max="8" width="36.7109375" style="3" customWidth="1"/>
    <col min="9" max="9" width="7.140625" style="3" customWidth="1"/>
    <col min="10" max="10" width="8.7109375" style="3" customWidth="1"/>
    <col min="11" max="11" width="47.8515625" style="3" customWidth="1"/>
    <col min="12" max="12" width="7.7109375" style="3" customWidth="1"/>
    <col min="13" max="13" width="8.7109375" style="3" customWidth="1"/>
    <col min="14" max="14" width="8.00390625" style="3" customWidth="1"/>
    <col min="15" max="15" width="6.7109375" style="3" customWidth="1"/>
    <col min="16" max="16" width="9.7109375" style="3" customWidth="1"/>
    <col min="17" max="17" width="9.57421875" style="3" customWidth="1"/>
    <col min="18" max="18" width="18.28125" style="3" customWidth="1"/>
    <col min="19" max="19" width="20.140625" style="3" customWidth="1"/>
    <col min="20" max="16384" width="9.140625" style="3" customWidth="1"/>
  </cols>
  <sheetData>
    <row r="2" ht="12" customHeight="1" thickBot="1"/>
    <row r="3" spans="3:17" ht="12" customHeight="1" thickBot="1" thickTop="1">
      <c r="C3" s="269" t="s">
        <v>398</v>
      </c>
      <c r="D3" s="9"/>
      <c r="E3" s="260" t="s">
        <v>365</v>
      </c>
      <c r="F3" s="261"/>
      <c r="G3" s="262"/>
      <c r="H3" s="263"/>
      <c r="I3" s="8"/>
      <c r="J3" s="266" t="s">
        <v>394</v>
      </c>
      <c r="K3" s="267"/>
      <c r="L3" s="268" t="s">
        <v>366</v>
      </c>
      <c r="M3" s="268"/>
      <c r="N3" s="268"/>
      <c r="O3" s="268"/>
      <c r="P3" s="10"/>
      <c r="Q3" s="1"/>
    </row>
    <row r="4" spans="3:17" ht="12" customHeight="1">
      <c r="C4" s="269"/>
      <c r="D4" s="9"/>
      <c r="E4" s="264" t="s">
        <v>353</v>
      </c>
      <c r="F4" s="247"/>
      <c r="G4" s="247"/>
      <c r="H4" s="265"/>
      <c r="I4" s="8"/>
      <c r="J4" s="16" t="s">
        <v>395</v>
      </c>
      <c r="K4" s="14"/>
      <c r="L4" s="247" t="s">
        <v>367</v>
      </c>
      <c r="M4" s="247"/>
      <c r="N4" s="247"/>
      <c r="O4" s="247"/>
      <c r="P4" s="11"/>
      <c r="Q4" s="1"/>
    </row>
    <row r="5" spans="3:17" ht="12" customHeight="1">
      <c r="C5" s="18" t="s">
        <v>399</v>
      </c>
      <c r="D5" s="9" t="s">
        <v>389</v>
      </c>
      <c r="E5" s="13" t="s">
        <v>354</v>
      </c>
      <c r="F5" s="5"/>
      <c r="G5" s="5"/>
      <c r="H5" s="14"/>
      <c r="I5" s="5"/>
      <c r="J5" s="16" t="s">
        <v>396</v>
      </c>
      <c r="K5" s="14"/>
      <c r="L5" s="247" t="s">
        <v>368</v>
      </c>
      <c r="M5" s="247"/>
      <c r="N5" s="247"/>
      <c r="O5" s="247"/>
      <c r="P5" s="11"/>
      <c r="Q5" s="1"/>
    </row>
    <row r="6" spans="4:17" ht="12" customHeight="1" thickBot="1">
      <c r="D6" s="9"/>
      <c r="E6" s="13" t="s">
        <v>355</v>
      </c>
      <c r="F6" s="5"/>
      <c r="G6" s="5"/>
      <c r="H6" s="14"/>
      <c r="I6" s="5"/>
      <c r="J6" s="17" t="s">
        <v>397</v>
      </c>
      <c r="K6" s="15"/>
      <c r="L6" s="1" t="s">
        <v>369</v>
      </c>
      <c r="M6" s="2"/>
      <c r="N6" s="1"/>
      <c r="O6" s="1"/>
      <c r="P6" s="11"/>
      <c r="Q6" s="1"/>
    </row>
    <row r="7" spans="3:20" ht="12" customHeight="1">
      <c r="C7" s="4"/>
      <c r="D7" s="9"/>
      <c r="E7" s="13" t="s">
        <v>356</v>
      </c>
      <c r="F7" s="5"/>
      <c r="G7" s="5"/>
      <c r="H7" s="14"/>
      <c r="I7" s="5"/>
      <c r="J7" s="5"/>
      <c r="K7" s="6"/>
      <c r="L7" s="246" t="s">
        <v>370</v>
      </c>
      <c r="M7" s="247"/>
      <c r="N7" s="247"/>
      <c r="O7" s="247"/>
      <c r="P7" s="11"/>
      <c r="Q7" s="1"/>
      <c r="S7" s="322"/>
      <c r="T7" s="322"/>
    </row>
    <row r="8" spans="3:20" ht="12" customHeight="1">
      <c r="C8" s="4"/>
      <c r="D8" s="9"/>
      <c r="E8" s="13" t="s">
        <v>357</v>
      </c>
      <c r="F8" s="5"/>
      <c r="G8" s="5"/>
      <c r="H8" s="14"/>
      <c r="I8" s="5"/>
      <c r="J8" s="5"/>
      <c r="K8" s="6"/>
      <c r="L8" s="246" t="s">
        <v>371</v>
      </c>
      <c r="M8" s="247"/>
      <c r="N8" s="247"/>
      <c r="O8" s="247"/>
      <c r="P8" s="11"/>
      <c r="Q8" s="1"/>
      <c r="S8" s="322"/>
      <c r="T8" s="322"/>
    </row>
    <row r="9" spans="3:20" ht="12" customHeight="1">
      <c r="C9" s="4"/>
      <c r="D9" s="9"/>
      <c r="E9" s="13" t="s">
        <v>358</v>
      </c>
      <c r="F9" s="5"/>
      <c r="G9" s="5"/>
      <c r="H9" s="14"/>
      <c r="I9" s="5"/>
      <c r="J9" s="5"/>
      <c r="K9" s="6"/>
      <c r="L9" s="246" t="s">
        <v>372</v>
      </c>
      <c r="M9" s="247"/>
      <c r="N9" s="247"/>
      <c r="O9" s="247"/>
      <c r="P9" s="11"/>
      <c r="Q9" s="1"/>
      <c r="S9" s="322"/>
      <c r="T9" s="322"/>
    </row>
    <row r="10" spans="3:20" ht="12" customHeight="1">
      <c r="C10" s="4"/>
      <c r="D10" s="9"/>
      <c r="E10" s="13" t="s">
        <v>359</v>
      </c>
      <c r="F10" s="5"/>
      <c r="G10" s="5"/>
      <c r="H10" s="14"/>
      <c r="I10" s="5"/>
      <c r="J10" s="5"/>
      <c r="K10" s="6"/>
      <c r="L10" s="246" t="s">
        <v>373</v>
      </c>
      <c r="M10" s="247"/>
      <c r="N10" s="247"/>
      <c r="O10" s="247"/>
      <c r="P10" s="11"/>
      <c r="Q10" s="1"/>
      <c r="S10" s="322"/>
      <c r="T10" s="322"/>
    </row>
    <row r="11" spans="3:20" ht="12" customHeight="1">
      <c r="C11" s="4"/>
      <c r="D11" s="9"/>
      <c r="E11" s="264" t="s">
        <v>360</v>
      </c>
      <c r="F11" s="247"/>
      <c r="G11" s="247"/>
      <c r="H11" s="265"/>
      <c r="I11" s="8"/>
      <c r="J11" s="8"/>
      <c r="K11" s="6"/>
      <c r="L11" s="246" t="s">
        <v>374</v>
      </c>
      <c r="M11" s="247"/>
      <c r="N11" s="247"/>
      <c r="O11" s="247"/>
      <c r="P11" s="11"/>
      <c r="Q11" s="1"/>
      <c r="S11" s="322"/>
      <c r="T11" s="322"/>
    </row>
    <row r="12" spans="3:20" ht="12" customHeight="1">
      <c r="C12" s="4"/>
      <c r="D12" s="9"/>
      <c r="E12" s="13" t="s">
        <v>361</v>
      </c>
      <c r="F12" s="5"/>
      <c r="G12" s="5"/>
      <c r="H12" s="14"/>
      <c r="I12" s="5"/>
      <c r="J12" s="5"/>
      <c r="K12" s="6"/>
      <c r="L12" s="256" t="s">
        <v>375</v>
      </c>
      <c r="M12" s="257"/>
      <c r="N12" s="257"/>
      <c r="O12" s="257"/>
      <c r="P12" s="11"/>
      <c r="Q12" s="1"/>
      <c r="S12" s="322"/>
      <c r="T12" s="322"/>
    </row>
    <row r="13" spans="3:20" ht="12" customHeight="1">
      <c r="C13" s="4"/>
      <c r="D13" s="9"/>
      <c r="E13" s="264" t="s">
        <v>362</v>
      </c>
      <c r="F13" s="247"/>
      <c r="G13" s="247"/>
      <c r="H13" s="265"/>
      <c r="I13" s="8"/>
      <c r="J13" s="8"/>
      <c r="K13" s="6"/>
      <c r="L13" s="246" t="s">
        <v>376</v>
      </c>
      <c r="M13" s="247"/>
      <c r="N13" s="247"/>
      <c r="O13" s="247"/>
      <c r="P13" s="11"/>
      <c r="Q13" s="1"/>
      <c r="S13" s="322"/>
      <c r="T13" s="322"/>
    </row>
    <row r="14" spans="3:20" ht="12" customHeight="1" thickBot="1">
      <c r="C14" s="4"/>
      <c r="D14" s="9"/>
      <c r="E14" s="13" t="s">
        <v>363</v>
      </c>
      <c r="F14" s="5"/>
      <c r="G14" s="5"/>
      <c r="H14" s="14"/>
      <c r="I14" s="5"/>
      <c r="J14" s="5"/>
      <c r="K14" s="6"/>
      <c r="L14" s="258" t="s">
        <v>377</v>
      </c>
      <c r="M14" s="259"/>
      <c r="N14" s="259"/>
      <c r="O14" s="259"/>
      <c r="P14" s="12"/>
      <c r="Q14" s="1"/>
      <c r="S14" s="322"/>
      <c r="T14" s="322"/>
    </row>
    <row r="15" spans="3:20" ht="12" customHeight="1" thickTop="1">
      <c r="C15" s="4"/>
      <c r="D15" s="9"/>
      <c r="E15" s="13" t="s">
        <v>364</v>
      </c>
      <c r="F15" s="5"/>
      <c r="G15" s="5"/>
      <c r="H15" s="14"/>
      <c r="I15" s="5"/>
      <c r="J15" s="5"/>
      <c r="K15" s="5"/>
      <c r="L15" s="1"/>
      <c r="M15" s="7"/>
      <c r="S15" s="322"/>
      <c r="T15" s="322"/>
    </row>
    <row r="16" spans="1:20" ht="12" customHeight="1">
      <c r="A16" s="4"/>
      <c r="C16" s="4"/>
      <c r="D16" s="9"/>
      <c r="E16" s="13" t="s">
        <v>382</v>
      </c>
      <c r="F16" s="5"/>
      <c r="G16" s="5"/>
      <c r="H16" s="14"/>
      <c r="I16" s="5"/>
      <c r="J16" s="5"/>
      <c r="K16" s="5"/>
      <c r="L16" s="1"/>
      <c r="M16" s="7"/>
      <c r="S16" s="322"/>
      <c r="T16" s="322"/>
    </row>
    <row r="17" spans="1:20" ht="12" customHeight="1" thickBot="1">
      <c r="A17" s="4"/>
      <c r="C17" s="4"/>
      <c r="D17" s="9"/>
      <c r="E17" s="243" t="s">
        <v>381</v>
      </c>
      <c r="F17" s="244"/>
      <c r="G17" s="244"/>
      <c r="H17" s="245"/>
      <c r="I17" s="8"/>
      <c r="J17" s="8"/>
      <c r="K17" s="5"/>
      <c r="L17" s="1"/>
      <c r="M17" s="7"/>
      <c r="S17" s="322"/>
      <c r="T17" s="322"/>
    </row>
    <row r="18" spans="1:20" ht="12" customHeight="1" thickBot="1">
      <c r="A18" s="4"/>
      <c r="C18" s="4"/>
      <c r="D18" s="9"/>
      <c r="E18" s="19"/>
      <c r="F18" s="19"/>
      <c r="G18" s="19"/>
      <c r="H18" s="19"/>
      <c r="I18" s="8"/>
      <c r="J18" s="8"/>
      <c r="K18" s="5"/>
      <c r="L18" s="1"/>
      <c r="M18" s="7"/>
      <c r="S18" s="322"/>
      <c r="T18" s="322"/>
    </row>
    <row r="19" spans="1:20" s="26" customFormat="1" ht="12" customHeight="1" thickTop="1">
      <c r="A19" s="271" t="s">
        <v>347</v>
      </c>
      <c r="B19" s="273" t="s">
        <v>348</v>
      </c>
      <c r="C19" s="201" t="s">
        <v>380</v>
      </c>
      <c r="D19" s="201" t="s">
        <v>345</v>
      </c>
      <c r="E19" s="201" t="s">
        <v>346</v>
      </c>
      <c r="F19" s="201" t="s">
        <v>390</v>
      </c>
      <c r="G19" s="201" t="s">
        <v>391</v>
      </c>
      <c r="H19" s="201" t="s">
        <v>344</v>
      </c>
      <c r="I19" s="201" t="s">
        <v>393</v>
      </c>
      <c r="J19" s="201" t="s">
        <v>392</v>
      </c>
      <c r="K19" s="201" t="s">
        <v>378</v>
      </c>
      <c r="L19" s="201" t="s">
        <v>379</v>
      </c>
      <c r="M19" s="201" t="s">
        <v>349</v>
      </c>
      <c r="N19" s="201" t="s">
        <v>350</v>
      </c>
      <c r="O19" s="201" t="s">
        <v>351</v>
      </c>
      <c r="P19" s="201" t="s">
        <v>343</v>
      </c>
      <c r="Q19" s="282" t="s">
        <v>352</v>
      </c>
      <c r="R19" s="323" t="s">
        <v>295</v>
      </c>
      <c r="S19" s="323" t="s">
        <v>296</v>
      </c>
      <c r="T19" s="324" t="s">
        <v>297</v>
      </c>
    </row>
    <row r="20" spans="1:20" s="26" customFormat="1" ht="12" customHeight="1" thickBot="1">
      <c r="A20" s="272"/>
      <c r="B20" s="274"/>
      <c r="C20" s="210"/>
      <c r="D20" s="210"/>
      <c r="E20" s="210"/>
      <c r="F20" s="202"/>
      <c r="G20" s="202"/>
      <c r="H20" s="210"/>
      <c r="I20" s="202"/>
      <c r="J20" s="202"/>
      <c r="K20" s="210"/>
      <c r="L20" s="207"/>
      <c r="M20" s="207"/>
      <c r="N20" s="210"/>
      <c r="O20" s="210"/>
      <c r="P20" s="210"/>
      <c r="Q20" s="210"/>
      <c r="R20" s="210"/>
      <c r="S20" s="210"/>
      <c r="T20" s="216"/>
    </row>
    <row r="21" spans="1:20" s="26" customFormat="1" ht="12" customHeight="1" thickTop="1">
      <c r="A21" s="278" t="s">
        <v>414</v>
      </c>
      <c r="B21" s="250"/>
      <c r="C21" s="250" t="s">
        <v>415</v>
      </c>
      <c r="D21" s="250"/>
      <c r="E21" s="250" t="s">
        <v>416</v>
      </c>
      <c r="F21" s="234" t="s">
        <v>417</v>
      </c>
      <c r="G21" s="230" t="s">
        <v>383</v>
      </c>
      <c r="H21" s="250" t="s">
        <v>418</v>
      </c>
      <c r="I21" s="201">
        <v>14</v>
      </c>
      <c r="J21" s="144" t="s">
        <v>384</v>
      </c>
      <c r="K21" s="182" t="s">
        <v>419</v>
      </c>
      <c r="L21" s="145" t="s">
        <v>319</v>
      </c>
      <c r="M21" s="227" t="s">
        <v>340</v>
      </c>
      <c r="N21" s="186"/>
      <c r="O21" s="125"/>
      <c r="P21" s="126"/>
      <c r="Q21" s="183"/>
      <c r="R21" s="325"/>
      <c r="S21" s="325"/>
      <c r="T21" s="326"/>
    </row>
    <row r="22" spans="1:20" s="26" customFormat="1" ht="12" customHeight="1">
      <c r="A22" s="279"/>
      <c r="B22" s="270"/>
      <c r="C22" s="270"/>
      <c r="D22" s="270"/>
      <c r="E22" s="270"/>
      <c r="F22" s="210"/>
      <c r="G22" s="232"/>
      <c r="H22" s="270"/>
      <c r="I22" s="207"/>
      <c r="J22" s="146" t="s">
        <v>385</v>
      </c>
      <c r="K22" s="25" t="s">
        <v>226</v>
      </c>
      <c r="L22" s="147" t="s">
        <v>320</v>
      </c>
      <c r="M22" s="228"/>
      <c r="N22" s="187"/>
      <c r="O22" s="184"/>
      <c r="P22" s="128"/>
      <c r="Q22" s="28"/>
      <c r="R22" s="327"/>
      <c r="S22" s="327"/>
      <c r="T22" s="328"/>
    </row>
    <row r="23" spans="1:20" s="26" customFormat="1" ht="12" customHeight="1" thickBot="1">
      <c r="A23" s="279"/>
      <c r="B23" s="270"/>
      <c r="C23" s="270"/>
      <c r="D23" s="270"/>
      <c r="E23" s="270"/>
      <c r="F23" s="210"/>
      <c r="G23" s="232"/>
      <c r="H23" s="270"/>
      <c r="I23" s="207"/>
      <c r="J23" s="146" t="s">
        <v>386</v>
      </c>
      <c r="K23" s="67" t="s">
        <v>420</v>
      </c>
      <c r="L23" s="147" t="s">
        <v>321</v>
      </c>
      <c r="M23" s="228"/>
      <c r="N23" s="188"/>
      <c r="O23" s="184"/>
      <c r="P23" s="128"/>
      <c r="Q23" s="185"/>
      <c r="R23" s="329"/>
      <c r="S23" s="329"/>
      <c r="T23" s="328"/>
    </row>
    <row r="24" spans="1:20" s="26" customFormat="1" ht="12" customHeight="1" thickTop="1">
      <c r="A24" s="278" t="s">
        <v>414</v>
      </c>
      <c r="B24" s="251" t="s">
        <v>554</v>
      </c>
      <c r="C24" s="230" t="s">
        <v>702</v>
      </c>
      <c r="D24" s="275"/>
      <c r="E24" s="251" t="s">
        <v>416</v>
      </c>
      <c r="F24" s="238" t="s">
        <v>417</v>
      </c>
      <c r="G24" s="230" t="s">
        <v>387</v>
      </c>
      <c r="H24" s="250" t="s">
        <v>421</v>
      </c>
      <c r="I24" s="201">
        <v>14</v>
      </c>
      <c r="J24" s="144" t="s">
        <v>388</v>
      </c>
      <c r="K24" s="129" t="s">
        <v>419</v>
      </c>
      <c r="L24" s="145" t="s">
        <v>319</v>
      </c>
      <c r="M24" s="227" t="s">
        <v>293</v>
      </c>
      <c r="N24" s="137">
        <v>6210</v>
      </c>
      <c r="O24" s="125">
        <v>1</v>
      </c>
      <c r="P24" s="126" t="s">
        <v>700</v>
      </c>
      <c r="Q24" s="24">
        <v>9.37</v>
      </c>
      <c r="R24" s="327">
        <v>145469.25</v>
      </c>
      <c r="S24" s="327">
        <v>87281.55</v>
      </c>
      <c r="T24" s="326">
        <v>0.6</v>
      </c>
    </row>
    <row r="25" spans="1:20" s="26" customFormat="1" ht="12" customHeight="1">
      <c r="A25" s="280"/>
      <c r="B25" s="252"/>
      <c r="C25" s="231"/>
      <c r="D25" s="276"/>
      <c r="E25" s="252"/>
      <c r="F25" s="213"/>
      <c r="G25" s="231"/>
      <c r="H25" s="242"/>
      <c r="I25" s="207"/>
      <c r="J25" s="148" t="s">
        <v>889</v>
      </c>
      <c r="K25" s="130" t="s">
        <v>425</v>
      </c>
      <c r="L25" s="149" t="s">
        <v>321</v>
      </c>
      <c r="M25" s="228"/>
      <c r="N25" s="131">
        <v>6210</v>
      </c>
      <c r="O25" s="132">
        <v>1</v>
      </c>
      <c r="P25" s="133" t="s">
        <v>700</v>
      </c>
      <c r="Q25" s="28">
        <v>9.37</v>
      </c>
      <c r="R25" s="327">
        <v>465501.6</v>
      </c>
      <c r="S25" s="327">
        <v>279300.96</v>
      </c>
      <c r="T25" s="330">
        <v>0.6</v>
      </c>
    </row>
    <row r="26" spans="1:20" s="26" customFormat="1" ht="12" customHeight="1" thickBot="1">
      <c r="A26" s="281"/>
      <c r="B26" s="213"/>
      <c r="C26" s="207"/>
      <c r="D26" s="277"/>
      <c r="E26" s="213"/>
      <c r="F26" s="213"/>
      <c r="G26" s="207"/>
      <c r="H26" s="210"/>
      <c r="I26" s="207"/>
      <c r="J26" s="146" t="s">
        <v>890</v>
      </c>
      <c r="K26" s="134" t="s">
        <v>803</v>
      </c>
      <c r="L26" s="150" t="s">
        <v>321</v>
      </c>
      <c r="M26" s="228"/>
      <c r="N26" s="135">
        <v>6210</v>
      </c>
      <c r="O26" s="136">
        <v>1</v>
      </c>
      <c r="P26" s="128" t="s">
        <v>700</v>
      </c>
      <c r="Q26" s="32">
        <v>9.37</v>
      </c>
      <c r="R26" s="331">
        <v>116375.4</v>
      </c>
      <c r="S26" s="331">
        <v>69825.24</v>
      </c>
      <c r="T26" s="332">
        <v>0.6</v>
      </c>
    </row>
    <row r="27" spans="1:20" s="26" customFormat="1" ht="12" customHeight="1" thickTop="1">
      <c r="A27" s="209" t="s">
        <v>414</v>
      </c>
      <c r="B27" s="253" t="s">
        <v>554</v>
      </c>
      <c r="C27" s="209" t="s">
        <v>723</v>
      </c>
      <c r="D27" s="212"/>
      <c r="E27" s="212" t="s">
        <v>416</v>
      </c>
      <c r="F27" s="212" t="s">
        <v>417</v>
      </c>
      <c r="G27" s="206" t="s">
        <v>833</v>
      </c>
      <c r="H27" s="209" t="s">
        <v>781</v>
      </c>
      <c r="I27" s="201">
        <v>6</v>
      </c>
      <c r="J27" s="151" t="s">
        <v>891</v>
      </c>
      <c r="K27" s="51" t="s">
        <v>419</v>
      </c>
      <c r="L27" s="152" t="s">
        <v>319</v>
      </c>
      <c r="M27" s="221" t="s">
        <v>243</v>
      </c>
      <c r="N27" s="124">
        <v>0</v>
      </c>
      <c r="O27" s="121">
        <v>1</v>
      </c>
      <c r="P27" s="52" t="s">
        <v>700</v>
      </c>
      <c r="Q27" s="24">
        <v>9.37</v>
      </c>
      <c r="R27" s="327">
        <v>0</v>
      </c>
      <c r="S27" s="327">
        <v>0</v>
      </c>
      <c r="T27" s="333">
        <v>0.6</v>
      </c>
    </row>
    <row r="28" spans="1:20" s="26" customFormat="1" ht="12" customHeight="1">
      <c r="A28" s="210"/>
      <c r="B28" s="248"/>
      <c r="C28" s="210"/>
      <c r="D28" s="213"/>
      <c r="E28" s="213"/>
      <c r="F28" s="213"/>
      <c r="G28" s="207"/>
      <c r="H28" s="210"/>
      <c r="I28" s="207"/>
      <c r="J28" s="153" t="s">
        <v>228</v>
      </c>
      <c r="K28" s="46" t="s">
        <v>227</v>
      </c>
      <c r="L28" s="154" t="s">
        <v>322</v>
      </c>
      <c r="M28" s="222"/>
      <c r="N28" s="137">
        <v>0</v>
      </c>
      <c r="O28" s="122">
        <v>1</v>
      </c>
      <c r="P28" s="31" t="s">
        <v>700</v>
      </c>
      <c r="Q28" s="24">
        <v>9.37</v>
      </c>
      <c r="R28" s="327">
        <v>0</v>
      </c>
      <c r="S28" s="327">
        <v>0</v>
      </c>
      <c r="T28" s="330">
        <v>0.6</v>
      </c>
    </row>
    <row r="29" spans="1:20" s="26" customFormat="1" ht="12" customHeight="1">
      <c r="A29" s="210"/>
      <c r="B29" s="248"/>
      <c r="C29" s="210"/>
      <c r="D29" s="213"/>
      <c r="E29" s="213"/>
      <c r="F29" s="213"/>
      <c r="G29" s="207"/>
      <c r="H29" s="210"/>
      <c r="I29" s="207"/>
      <c r="J29" s="155" t="s">
        <v>892</v>
      </c>
      <c r="K29" s="46" t="s">
        <v>722</v>
      </c>
      <c r="L29" s="156" t="s">
        <v>323</v>
      </c>
      <c r="M29" s="222"/>
      <c r="N29" s="127">
        <v>0</v>
      </c>
      <c r="O29" s="138">
        <v>1</v>
      </c>
      <c r="P29" s="22" t="s">
        <v>700</v>
      </c>
      <c r="Q29" s="28">
        <v>9.37</v>
      </c>
      <c r="R29" s="327">
        <v>0</v>
      </c>
      <c r="S29" s="327">
        <v>0</v>
      </c>
      <c r="T29" s="328">
        <v>0.6</v>
      </c>
    </row>
    <row r="30" spans="1:20" s="26" customFormat="1" ht="45.75" customHeight="1" thickBot="1">
      <c r="A30" s="211"/>
      <c r="B30" s="254"/>
      <c r="C30" s="211"/>
      <c r="D30" s="214"/>
      <c r="E30" s="214"/>
      <c r="F30" s="214"/>
      <c r="G30" s="208"/>
      <c r="H30" s="211"/>
      <c r="I30" s="208"/>
      <c r="J30" s="157" t="s">
        <v>229</v>
      </c>
      <c r="K30" s="55" t="s">
        <v>721</v>
      </c>
      <c r="L30" s="158" t="s">
        <v>324</v>
      </c>
      <c r="M30" s="223"/>
      <c r="N30" s="139">
        <v>0</v>
      </c>
      <c r="O30" s="56">
        <v>1</v>
      </c>
      <c r="P30" s="56" t="s">
        <v>700</v>
      </c>
      <c r="Q30" s="32">
        <v>9.37</v>
      </c>
      <c r="R30" s="331">
        <v>0</v>
      </c>
      <c r="S30" s="331">
        <v>0</v>
      </c>
      <c r="T30" s="334">
        <v>0.6</v>
      </c>
    </row>
    <row r="31" spans="1:20" s="26" customFormat="1" ht="12" customHeight="1">
      <c r="A31" s="210" t="s">
        <v>414</v>
      </c>
      <c r="B31" s="248"/>
      <c r="C31" s="210" t="s">
        <v>427</v>
      </c>
      <c r="D31" s="213"/>
      <c r="E31" s="213" t="s">
        <v>416</v>
      </c>
      <c r="F31" s="213" t="s">
        <v>417</v>
      </c>
      <c r="G31" s="207" t="s">
        <v>834</v>
      </c>
      <c r="H31" s="228" t="s">
        <v>703</v>
      </c>
      <c r="I31" s="207">
        <v>6</v>
      </c>
      <c r="J31" s="153" t="s">
        <v>893</v>
      </c>
      <c r="K31" s="46" t="s">
        <v>419</v>
      </c>
      <c r="L31" s="154" t="s">
        <v>319</v>
      </c>
      <c r="M31" s="222" t="s">
        <v>292</v>
      </c>
      <c r="N31" s="124">
        <v>1900</v>
      </c>
      <c r="O31" s="122">
        <v>1</v>
      </c>
      <c r="P31" s="31" t="s">
        <v>700</v>
      </c>
      <c r="Q31" s="24">
        <v>9.37</v>
      </c>
      <c r="R31" s="327">
        <v>44507.5</v>
      </c>
      <c r="S31" s="327">
        <v>26704.5</v>
      </c>
      <c r="T31" s="330">
        <v>0.6</v>
      </c>
    </row>
    <row r="32" spans="1:20" s="26" customFormat="1" ht="12" customHeight="1">
      <c r="A32" s="210"/>
      <c r="B32" s="248"/>
      <c r="C32" s="210"/>
      <c r="D32" s="213"/>
      <c r="E32" s="213"/>
      <c r="F32" s="213"/>
      <c r="G32" s="207"/>
      <c r="H32" s="228"/>
      <c r="I32" s="207"/>
      <c r="J32" s="155" t="s">
        <v>894</v>
      </c>
      <c r="K32" s="48" t="s">
        <v>428</v>
      </c>
      <c r="L32" s="156" t="s">
        <v>322</v>
      </c>
      <c r="M32" s="222"/>
      <c r="N32" s="33">
        <v>1900</v>
      </c>
      <c r="O32" s="138">
        <v>1</v>
      </c>
      <c r="P32" s="22" t="s">
        <v>700</v>
      </c>
      <c r="Q32" s="28">
        <v>9.37</v>
      </c>
      <c r="R32" s="327">
        <v>3560.6</v>
      </c>
      <c r="S32" s="327">
        <v>2136.36</v>
      </c>
      <c r="T32" s="328">
        <v>0.6</v>
      </c>
    </row>
    <row r="33" spans="1:20" s="26" customFormat="1" ht="12" customHeight="1">
      <c r="A33" s="210"/>
      <c r="B33" s="248"/>
      <c r="C33" s="210"/>
      <c r="D33" s="213"/>
      <c r="E33" s="213"/>
      <c r="F33" s="213"/>
      <c r="G33" s="207"/>
      <c r="H33" s="228"/>
      <c r="I33" s="207"/>
      <c r="J33" s="159" t="s">
        <v>895</v>
      </c>
      <c r="K33" s="49" t="s">
        <v>429</v>
      </c>
      <c r="L33" s="160" t="s">
        <v>322</v>
      </c>
      <c r="M33" s="222"/>
      <c r="N33" s="33">
        <v>1900</v>
      </c>
      <c r="O33" s="138">
        <v>1</v>
      </c>
      <c r="P33" s="50" t="s">
        <v>700</v>
      </c>
      <c r="Q33" s="28">
        <v>9.37</v>
      </c>
      <c r="R33" s="327">
        <v>35606</v>
      </c>
      <c r="S33" s="327">
        <v>21363.6</v>
      </c>
      <c r="T33" s="335">
        <v>0.6</v>
      </c>
    </row>
    <row r="34" spans="1:20" s="26" customFormat="1" ht="12" customHeight="1">
      <c r="A34" s="210"/>
      <c r="B34" s="248"/>
      <c r="C34" s="210"/>
      <c r="D34" s="213"/>
      <c r="E34" s="213"/>
      <c r="F34" s="213"/>
      <c r="G34" s="207"/>
      <c r="H34" s="228"/>
      <c r="I34" s="207"/>
      <c r="J34" s="159" t="s">
        <v>896</v>
      </c>
      <c r="K34" s="49" t="s">
        <v>730</v>
      </c>
      <c r="L34" s="160" t="s">
        <v>323</v>
      </c>
      <c r="M34" s="222"/>
      <c r="N34" s="33">
        <v>1900</v>
      </c>
      <c r="O34" s="138">
        <v>1</v>
      </c>
      <c r="P34" s="50" t="s">
        <v>700</v>
      </c>
      <c r="Q34" s="28">
        <v>9.37</v>
      </c>
      <c r="R34" s="327">
        <v>17803</v>
      </c>
      <c r="S34" s="327">
        <v>10681.8</v>
      </c>
      <c r="T34" s="335">
        <v>0.6</v>
      </c>
    </row>
    <row r="35" spans="1:20" s="26" customFormat="1" ht="12.75" customHeight="1" thickBot="1">
      <c r="A35" s="211"/>
      <c r="B35" s="249"/>
      <c r="C35" s="203"/>
      <c r="D35" s="200"/>
      <c r="E35" s="200"/>
      <c r="F35" s="200"/>
      <c r="G35" s="202"/>
      <c r="H35" s="229"/>
      <c r="I35" s="202"/>
      <c r="J35" s="161" t="s">
        <v>897</v>
      </c>
      <c r="K35" s="44" t="s">
        <v>431</v>
      </c>
      <c r="L35" s="162" t="s">
        <v>324</v>
      </c>
      <c r="M35" s="255"/>
      <c r="N35" s="36">
        <v>1900</v>
      </c>
      <c r="O35" s="140">
        <v>1</v>
      </c>
      <c r="P35" s="45" t="s">
        <v>700</v>
      </c>
      <c r="Q35" s="32">
        <v>9.37</v>
      </c>
      <c r="R35" s="331">
        <v>3560.6</v>
      </c>
      <c r="S35" s="331">
        <v>2136.36</v>
      </c>
      <c r="T35" s="336">
        <v>0.6</v>
      </c>
    </row>
    <row r="36" spans="1:20" s="26" customFormat="1" ht="12" customHeight="1" thickTop="1">
      <c r="A36" s="209" t="s">
        <v>414</v>
      </c>
      <c r="B36" s="248" t="s">
        <v>554</v>
      </c>
      <c r="C36" s="210" t="s">
        <v>810</v>
      </c>
      <c r="D36" s="213"/>
      <c r="E36" s="238" t="s">
        <v>416</v>
      </c>
      <c r="F36" s="238" t="s">
        <v>417</v>
      </c>
      <c r="G36" s="207" t="s">
        <v>835</v>
      </c>
      <c r="H36" s="228" t="s">
        <v>298</v>
      </c>
      <c r="I36" s="201">
        <v>6</v>
      </c>
      <c r="J36" s="153" t="s">
        <v>898</v>
      </c>
      <c r="K36" s="46" t="s">
        <v>419</v>
      </c>
      <c r="L36" s="154" t="s">
        <v>319</v>
      </c>
      <c r="M36" s="238" t="s">
        <v>432</v>
      </c>
      <c r="N36" s="33">
        <v>280</v>
      </c>
      <c r="O36" s="31">
        <v>1</v>
      </c>
      <c r="P36" s="31" t="s">
        <v>700</v>
      </c>
      <c r="Q36" s="24">
        <v>9.37</v>
      </c>
      <c r="R36" s="327">
        <v>6559</v>
      </c>
      <c r="S36" s="327">
        <v>3279.5</v>
      </c>
      <c r="T36" s="330">
        <v>0.5</v>
      </c>
    </row>
    <row r="37" spans="1:20" s="26" customFormat="1" ht="12" customHeight="1">
      <c r="A37" s="210"/>
      <c r="B37" s="248"/>
      <c r="C37" s="210"/>
      <c r="D37" s="213"/>
      <c r="E37" s="213"/>
      <c r="F37" s="213"/>
      <c r="G37" s="207"/>
      <c r="H37" s="228"/>
      <c r="I37" s="207"/>
      <c r="J37" s="155" t="s">
        <v>899</v>
      </c>
      <c r="K37" s="48" t="s">
        <v>423</v>
      </c>
      <c r="L37" s="156" t="s">
        <v>322</v>
      </c>
      <c r="M37" s="213"/>
      <c r="N37" s="21">
        <v>280</v>
      </c>
      <c r="O37" s="138">
        <v>1</v>
      </c>
      <c r="P37" s="22" t="s">
        <v>739</v>
      </c>
      <c r="Q37" s="28">
        <v>9.37</v>
      </c>
      <c r="R37" s="327">
        <v>2623.6</v>
      </c>
      <c r="S37" s="327">
        <v>2098.88</v>
      </c>
      <c r="T37" s="328">
        <v>0.8</v>
      </c>
    </row>
    <row r="38" spans="1:20" s="26" customFormat="1" ht="12" customHeight="1">
      <c r="A38" s="210"/>
      <c r="B38" s="248"/>
      <c r="C38" s="210"/>
      <c r="D38" s="213"/>
      <c r="E38" s="213"/>
      <c r="F38" s="213"/>
      <c r="G38" s="207"/>
      <c r="H38" s="228"/>
      <c r="I38" s="207"/>
      <c r="J38" s="159" t="s">
        <v>900</v>
      </c>
      <c r="K38" s="49" t="s">
        <v>433</v>
      </c>
      <c r="L38" s="160" t="s">
        <v>325</v>
      </c>
      <c r="M38" s="213"/>
      <c r="N38" s="21">
        <v>280</v>
      </c>
      <c r="O38" s="138">
        <v>1</v>
      </c>
      <c r="P38" s="50" t="s">
        <v>739</v>
      </c>
      <c r="Q38" s="28">
        <v>9.37</v>
      </c>
      <c r="R38" s="327">
        <v>516.012</v>
      </c>
      <c r="S38" s="327">
        <v>412.8096</v>
      </c>
      <c r="T38" s="335">
        <v>0.8</v>
      </c>
    </row>
    <row r="39" spans="1:20" s="26" customFormat="1" ht="12" customHeight="1">
      <c r="A39" s="210"/>
      <c r="B39" s="248"/>
      <c r="C39" s="210"/>
      <c r="D39" s="213"/>
      <c r="E39" s="213"/>
      <c r="F39" s="213"/>
      <c r="G39" s="207"/>
      <c r="H39" s="228"/>
      <c r="I39" s="207"/>
      <c r="J39" s="159" t="s">
        <v>901</v>
      </c>
      <c r="K39" s="49" t="s">
        <v>424</v>
      </c>
      <c r="L39" s="160" t="s">
        <v>323</v>
      </c>
      <c r="M39" s="213"/>
      <c r="N39" s="21">
        <v>280</v>
      </c>
      <c r="O39" s="138">
        <v>1</v>
      </c>
      <c r="P39" s="50" t="s">
        <v>739</v>
      </c>
      <c r="Q39" s="28">
        <v>9.37</v>
      </c>
      <c r="R39" s="327">
        <v>2623.6</v>
      </c>
      <c r="S39" s="327">
        <v>2098.88</v>
      </c>
      <c r="T39" s="335">
        <v>0.8</v>
      </c>
    </row>
    <row r="40" spans="1:20" s="26" customFormat="1" ht="12" customHeight="1">
      <c r="A40" s="210"/>
      <c r="B40" s="248"/>
      <c r="C40" s="210"/>
      <c r="D40" s="213"/>
      <c r="E40" s="213"/>
      <c r="F40" s="213"/>
      <c r="G40" s="207"/>
      <c r="H40" s="228"/>
      <c r="I40" s="207"/>
      <c r="J40" s="159" t="s">
        <v>902</v>
      </c>
      <c r="K40" s="49" t="s">
        <v>434</v>
      </c>
      <c r="L40" s="160" t="s">
        <v>325</v>
      </c>
      <c r="M40" s="213"/>
      <c r="N40" s="21">
        <v>280</v>
      </c>
      <c r="O40" s="138">
        <v>1</v>
      </c>
      <c r="P40" s="50" t="s">
        <v>739</v>
      </c>
      <c r="Q40" s="28">
        <v>9.37</v>
      </c>
      <c r="R40" s="327">
        <v>2693.6</v>
      </c>
      <c r="S40" s="327">
        <v>1885.52</v>
      </c>
      <c r="T40" s="335">
        <v>0.7</v>
      </c>
    </row>
    <row r="41" spans="1:20" s="26" customFormat="1" ht="12" customHeight="1">
      <c r="A41" s="210"/>
      <c r="B41" s="248"/>
      <c r="C41" s="210"/>
      <c r="D41" s="213"/>
      <c r="E41" s="213"/>
      <c r="F41" s="213"/>
      <c r="G41" s="207"/>
      <c r="H41" s="228"/>
      <c r="I41" s="207"/>
      <c r="J41" s="159" t="s">
        <v>903</v>
      </c>
      <c r="K41" s="49" t="s">
        <v>731</v>
      </c>
      <c r="L41" s="160" t="s">
        <v>325</v>
      </c>
      <c r="M41" s="213"/>
      <c r="N41" s="21">
        <v>280</v>
      </c>
      <c r="O41" s="138">
        <v>1</v>
      </c>
      <c r="P41" s="50" t="s">
        <v>739</v>
      </c>
      <c r="Q41" s="28">
        <v>9.37</v>
      </c>
      <c r="R41" s="327">
        <v>516.012</v>
      </c>
      <c r="S41" s="327">
        <v>103.2024</v>
      </c>
      <c r="T41" s="335">
        <v>0.2</v>
      </c>
    </row>
    <row r="42" spans="1:20" s="26" customFormat="1" ht="12" customHeight="1">
      <c r="A42" s="210"/>
      <c r="B42" s="248"/>
      <c r="C42" s="210"/>
      <c r="D42" s="213"/>
      <c r="E42" s="213"/>
      <c r="F42" s="213"/>
      <c r="G42" s="207"/>
      <c r="H42" s="228"/>
      <c r="I42" s="207"/>
      <c r="J42" s="159" t="s">
        <v>908</v>
      </c>
      <c r="K42" s="49" t="s">
        <v>732</v>
      </c>
      <c r="L42" s="160" t="s">
        <v>320</v>
      </c>
      <c r="M42" s="213"/>
      <c r="N42" s="21">
        <v>280</v>
      </c>
      <c r="O42" s="138">
        <v>1</v>
      </c>
      <c r="P42" s="50" t="s">
        <v>739</v>
      </c>
      <c r="Q42" s="28">
        <v>9.37</v>
      </c>
      <c r="R42" s="327">
        <v>2623.6</v>
      </c>
      <c r="S42" s="327">
        <v>524.72</v>
      </c>
      <c r="T42" s="335">
        <v>0.2</v>
      </c>
    </row>
    <row r="43" spans="1:20" s="26" customFormat="1" ht="12" customHeight="1">
      <c r="A43" s="210"/>
      <c r="B43" s="248"/>
      <c r="C43" s="210"/>
      <c r="D43" s="213"/>
      <c r="E43" s="213"/>
      <c r="F43" s="213"/>
      <c r="G43" s="207"/>
      <c r="H43" s="228"/>
      <c r="I43" s="207"/>
      <c r="J43" s="159" t="s">
        <v>904</v>
      </c>
      <c r="K43" s="49" t="s">
        <v>299</v>
      </c>
      <c r="L43" s="160" t="s">
        <v>322</v>
      </c>
      <c r="M43" s="213"/>
      <c r="N43" s="21">
        <v>280</v>
      </c>
      <c r="O43" s="138">
        <v>1</v>
      </c>
      <c r="P43" s="50" t="s">
        <v>739</v>
      </c>
      <c r="Q43" s="28">
        <v>9.37</v>
      </c>
      <c r="R43" s="327">
        <v>7870.8</v>
      </c>
      <c r="S43" s="327">
        <v>6296.64</v>
      </c>
      <c r="T43" s="335">
        <v>0.8</v>
      </c>
    </row>
    <row r="44" spans="1:20" s="26" customFormat="1" ht="12" customHeight="1">
      <c r="A44" s="210"/>
      <c r="B44" s="248"/>
      <c r="C44" s="210"/>
      <c r="D44" s="213"/>
      <c r="E44" s="213"/>
      <c r="F44" s="213"/>
      <c r="G44" s="207"/>
      <c r="H44" s="228"/>
      <c r="I44" s="207"/>
      <c r="J44" s="159" t="s">
        <v>907</v>
      </c>
      <c r="K44" s="49" t="s">
        <v>435</v>
      </c>
      <c r="L44" s="160" t="s">
        <v>321</v>
      </c>
      <c r="M44" s="213"/>
      <c r="N44" s="21">
        <v>280</v>
      </c>
      <c r="O44" s="138">
        <v>1</v>
      </c>
      <c r="P44" s="50" t="s">
        <v>739</v>
      </c>
      <c r="Q44" s="28">
        <v>9.37</v>
      </c>
      <c r="R44" s="327">
        <v>446.012</v>
      </c>
      <c r="S44" s="327">
        <v>356.80960000000005</v>
      </c>
      <c r="T44" s="335">
        <v>0.8</v>
      </c>
    </row>
    <row r="45" spans="1:20" s="26" customFormat="1" ht="12" customHeight="1">
      <c r="A45" s="210"/>
      <c r="B45" s="248"/>
      <c r="C45" s="210"/>
      <c r="D45" s="213"/>
      <c r="E45" s="213"/>
      <c r="F45" s="213"/>
      <c r="G45" s="207"/>
      <c r="H45" s="228"/>
      <c r="I45" s="207"/>
      <c r="J45" s="159" t="s">
        <v>905</v>
      </c>
      <c r="K45" s="49" t="s">
        <v>436</v>
      </c>
      <c r="L45" s="160" t="s">
        <v>321</v>
      </c>
      <c r="M45" s="213"/>
      <c r="N45" s="21">
        <v>280</v>
      </c>
      <c r="O45" s="138">
        <v>1</v>
      </c>
      <c r="P45" s="50" t="s">
        <v>739</v>
      </c>
      <c r="Q45" s="28">
        <v>9.37</v>
      </c>
      <c r="R45" s="327">
        <v>446.012</v>
      </c>
      <c r="S45" s="327">
        <v>356.80960000000005</v>
      </c>
      <c r="T45" s="335">
        <v>0.8</v>
      </c>
    </row>
    <row r="46" spans="1:20" s="26" customFormat="1" ht="19.5" customHeight="1" thickBot="1">
      <c r="A46" s="211"/>
      <c r="B46" s="249"/>
      <c r="C46" s="203"/>
      <c r="D46" s="200"/>
      <c r="E46" s="200"/>
      <c r="F46" s="200"/>
      <c r="G46" s="202"/>
      <c r="H46" s="229"/>
      <c r="I46" s="202"/>
      <c r="J46" s="161" t="s">
        <v>906</v>
      </c>
      <c r="K46" s="44" t="s">
        <v>431</v>
      </c>
      <c r="L46" s="162" t="s">
        <v>324</v>
      </c>
      <c r="M46" s="200"/>
      <c r="N46" s="61">
        <v>280</v>
      </c>
      <c r="O46" s="45">
        <v>1</v>
      </c>
      <c r="P46" s="45" t="s">
        <v>739</v>
      </c>
      <c r="Q46" s="32">
        <v>9.37</v>
      </c>
      <c r="R46" s="331">
        <v>1639.4</v>
      </c>
      <c r="S46" s="331">
        <v>1311.52</v>
      </c>
      <c r="T46" s="336">
        <v>0.8</v>
      </c>
    </row>
    <row r="47" spans="1:20" s="26" customFormat="1" ht="12" customHeight="1" thickTop="1">
      <c r="A47" s="209" t="s">
        <v>414</v>
      </c>
      <c r="B47" s="219" t="s">
        <v>554</v>
      </c>
      <c r="C47" s="210" t="s">
        <v>764</v>
      </c>
      <c r="D47" s="213"/>
      <c r="E47" s="213" t="s">
        <v>416</v>
      </c>
      <c r="F47" s="238" t="s">
        <v>417</v>
      </c>
      <c r="G47" s="207" t="s">
        <v>400</v>
      </c>
      <c r="H47" s="228" t="s">
        <v>769</v>
      </c>
      <c r="I47" s="201">
        <v>6</v>
      </c>
      <c r="J47" s="153" t="s">
        <v>438</v>
      </c>
      <c r="K47" s="46" t="s">
        <v>419</v>
      </c>
      <c r="L47" s="154" t="s">
        <v>319</v>
      </c>
      <c r="M47" s="238" t="s">
        <v>242</v>
      </c>
      <c r="N47" s="33">
        <v>16500</v>
      </c>
      <c r="O47" s="31">
        <v>12</v>
      </c>
      <c r="P47" s="31" t="s">
        <v>700</v>
      </c>
      <c r="Q47" s="24">
        <v>9.37</v>
      </c>
      <c r="R47" s="327">
        <v>386512.5</v>
      </c>
      <c r="S47" s="327">
        <v>270558.75</v>
      </c>
      <c r="T47" s="330">
        <v>0.7</v>
      </c>
    </row>
    <row r="48" spans="1:20" s="26" customFormat="1" ht="12" customHeight="1">
      <c r="A48" s="210"/>
      <c r="B48" s="219"/>
      <c r="C48" s="210"/>
      <c r="D48" s="213"/>
      <c r="E48" s="213"/>
      <c r="F48" s="213"/>
      <c r="G48" s="207"/>
      <c r="H48" s="228"/>
      <c r="I48" s="207"/>
      <c r="J48" s="155" t="s">
        <v>439</v>
      </c>
      <c r="K48" s="48" t="s">
        <v>425</v>
      </c>
      <c r="L48" s="156" t="s">
        <v>321</v>
      </c>
      <c r="M48" s="314"/>
      <c r="N48" s="21">
        <v>16500</v>
      </c>
      <c r="O48" s="22">
        <v>12</v>
      </c>
      <c r="P48" s="22" t="s">
        <v>700</v>
      </c>
      <c r="Q48" s="28">
        <v>9.37</v>
      </c>
      <c r="R48" s="327">
        <v>927630</v>
      </c>
      <c r="S48" s="327">
        <v>649341</v>
      </c>
      <c r="T48" s="328">
        <v>0.7</v>
      </c>
    </row>
    <row r="49" spans="1:20" s="26" customFormat="1" ht="12" customHeight="1">
      <c r="A49" s="210"/>
      <c r="B49" s="219"/>
      <c r="C49" s="210"/>
      <c r="D49" s="213"/>
      <c r="E49" s="213"/>
      <c r="F49" s="213"/>
      <c r="G49" s="207"/>
      <c r="H49" s="228"/>
      <c r="I49" s="207"/>
      <c r="J49" s="159" t="s">
        <v>440</v>
      </c>
      <c r="K49" s="49" t="s">
        <v>770</v>
      </c>
      <c r="L49" s="160" t="s">
        <v>322</v>
      </c>
      <c r="M49" s="314"/>
      <c r="N49" s="21">
        <v>16500</v>
      </c>
      <c r="O49" s="22">
        <v>12</v>
      </c>
      <c r="P49" s="50" t="s">
        <v>700</v>
      </c>
      <c r="Q49" s="28">
        <v>9.37</v>
      </c>
      <c r="R49" s="327">
        <v>927630</v>
      </c>
      <c r="S49" s="327">
        <v>649341</v>
      </c>
      <c r="T49" s="335">
        <v>0.7</v>
      </c>
    </row>
    <row r="50" spans="1:20" s="26" customFormat="1" ht="12" customHeight="1">
      <c r="A50" s="210"/>
      <c r="B50" s="219"/>
      <c r="C50" s="210"/>
      <c r="D50" s="213"/>
      <c r="E50" s="213"/>
      <c r="F50" s="213"/>
      <c r="G50" s="207"/>
      <c r="H50" s="228"/>
      <c r="I50" s="207"/>
      <c r="J50" s="159" t="s">
        <v>909</v>
      </c>
      <c r="K50" s="49" t="s">
        <v>771</v>
      </c>
      <c r="L50" s="160" t="s">
        <v>323</v>
      </c>
      <c r="M50" s="314"/>
      <c r="N50" s="21">
        <v>16500</v>
      </c>
      <c r="O50" s="22">
        <v>12</v>
      </c>
      <c r="P50" s="50" t="s">
        <v>700</v>
      </c>
      <c r="Q50" s="28">
        <v>9.37</v>
      </c>
      <c r="R50" s="327">
        <v>371052</v>
      </c>
      <c r="S50" s="327">
        <v>259736.4</v>
      </c>
      <c r="T50" s="335">
        <v>0.7</v>
      </c>
    </row>
    <row r="51" spans="1:20" s="26" customFormat="1" ht="12.75" customHeight="1" thickBot="1">
      <c r="A51" s="211"/>
      <c r="B51" s="237"/>
      <c r="C51" s="203"/>
      <c r="D51" s="200"/>
      <c r="E51" s="200"/>
      <c r="F51" s="200"/>
      <c r="G51" s="202"/>
      <c r="H51" s="229"/>
      <c r="I51" s="202"/>
      <c r="J51" s="161" t="s">
        <v>441</v>
      </c>
      <c r="K51" s="44" t="s">
        <v>767</v>
      </c>
      <c r="L51" s="162" t="s">
        <v>324</v>
      </c>
      <c r="M51" s="315"/>
      <c r="N51" s="36">
        <v>16500</v>
      </c>
      <c r="O51" s="45">
        <v>12</v>
      </c>
      <c r="P51" s="45" t="s">
        <v>763</v>
      </c>
      <c r="Q51" s="32">
        <v>9.37</v>
      </c>
      <c r="R51" s="331">
        <v>371052</v>
      </c>
      <c r="S51" s="331">
        <v>259736.4</v>
      </c>
      <c r="T51" s="336">
        <v>0.7</v>
      </c>
    </row>
    <row r="52" spans="1:20" s="26" customFormat="1" ht="12" customHeight="1" thickTop="1">
      <c r="A52" s="209" t="s">
        <v>414</v>
      </c>
      <c r="B52" s="219" t="s">
        <v>554</v>
      </c>
      <c r="C52" s="210" t="s">
        <v>772</v>
      </c>
      <c r="D52" s="213"/>
      <c r="E52" s="213" t="s">
        <v>416</v>
      </c>
      <c r="F52" s="238" t="s">
        <v>417</v>
      </c>
      <c r="G52" s="207" t="s">
        <v>401</v>
      </c>
      <c r="H52" s="228" t="s">
        <v>768</v>
      </c>
      <c r="I52" s="201">
        <v>6</v>
      </c>
      <c r="J52" s="153" t="s">
        <v>442</v>
      </c>
      <c r="K52" s="46" t="s">
        <v>419</v>
      </c>
      <c r="L52" s="154" t="s">
        <v>319</v>
      </c>
      <c r="M52" s="238" t="s">
        <v>230</v>
      </c>
      <c r="N52" s="33">
        <v>16500</v>
      </c>
      <c r="O52" s="31">
        <v>1</v>
      </c>
      <c r="P52" s="31" t="s">
        <v>700</v>
      </c>
      <c r="Q52" s="24">
        <v>9.37</v>
      </c>
      <c r="R52" s="327">
        <v>386512.5</v>
      </c>
      <c r="S52" s="327">
        <v>270558.75</v>
      </c>
      <c r="T52" s="330">
        <v>0.7</v>
      </c>
    </row>
    <row r="53" spans="1:20" s="26" customFormat="1" ht="12" customHeight="1">
      <c r="A53" s="210"/>
      <c r="B53" s="219"/>
      <c r="C53" s="210"/>
      <c r="D53" s="213"/>
      <c r="E53" s="213"/>
      <c r="F53" s="213"/>
      <c r="G53" s="207"/>
      <c r="H53" s="228"/>
      <c r="I53" s="207"/>
      <c r="J53" s="155" t="s">
        <v>443</v>
      </c>
      <c r="K53" s="48" t="s">
        <v>766</v>
      </c>
      <c r="L53" s="156" t="s">
        <v>322</v>
      </c>
      <c r="M53" s="314"/>
      <c r="N53" s="33">
        <v>16500</v>
      </c>
      <c r="O53" s="138">
        <v>1</v>
      </c>
      <c r="P53" s="22" t="s">
        <v>700</v>
      </c>
      <c r="Q53" s="28">
        <v>9.37</v>
      </c>
      <c r="R53" s="327">
        <v>77302.5</v>
      </c>
      <c r="S53" s="327">
        <v>54111.75</v>
      </c>
      <c r="T53" s="328">
        <v>0.7</v>
      </c>
    </row>
    <row r="54" spans="1:20" s="26" customFormat="1" ht="12" customHeight="1">
      <c r="A54" s="210"/>
      <c r="B54" s="219"/>
      <c r="C54" s="210"/>
      <c r="D54" s="213"/>
      <c r="E54" s="213"/>
      <c r="F54" s="213"/>
      <c r="G54" s="207"/>
      <c r="H54" s="228"/>
      <c r="I54" s="207"/>
      <c r="J54" s="159" t="s">
        <v>910</v>
      </c>
      <c r="K54" s="49" t="s">
        <v>765</v>
      </c>
      <c r="L54" s="160" t="s">
        <v>323</v>
      </c>
      <c r="M54" s="314"/>
      <c r="N54" s="33">
        <v>16500</v>
      </c>
      <c r="O54" s="138">
        <v>1</v>
      </c>
      <c r="P54" s="50" t="s">
        <v>700</v>
      </c>
      <c r="Q54" s="28">
        <v>9.37</v>
      </c>
      <c r="R54" s="327">
        <v>30921</v>
      </c>
      <c r="S54" s="327">
        <v>21644.7</v>
      </c>
      <c r="T54" s="335">
        <v>0.7</v>
      </c>
    </row>
    <row r="55" spans="1:20" s="26" customFormat="1" ht="12.75" customHeight="1" thickBot="1">
      <c r="A55" s="211"/>
      <c r="B55" s="237"/>
      <c r="C55" s="203"/>
      <c r="D55" s="200"/>
      <c r="E55" s="200"/>
      <c r="F55" s="200"/>
      <c r="G55" s="202"/>
      <c r="H55" s="229"/>
      <c r="I55" s="202"/>
      <c r="J55" s="161" t="s">
        <v>444</v>
      </c>
      <c r="K55" s="44" t="s">
        <v>767</v>
      </c>
      <c r="L55" s="162" t="s">
        <v>324</v>
      </c>
      <c r="M55" s="315"/>
      <c r="N55" s="36">
        <v>16500</v>
      </c>
      <c r="O55" s="45">
        <v>1</v>
      </c>
      <c r="P55" s="45" t="s">
        <v>763</v>
      </c>
      <c r="Q55" s="32">
        <v>9.37</v>
      </c>
      <c r="R55" s="331">
        <v>30921</v>
      </c>
      <c r="S55" s="331">
        <v>21644.7</v>
      </c>
      <c r="T55" s="336">
        <v>0.7</v>
      </c>
    </row>
    <row r="56" spans="1:20" s="26" customFormat="1" ht="12" customHeight="1" thickTop="1">
      <c r="A56" s="209" t="s">
        <v>414</v>
      </c>
      <c r="B56" s="219" t="s">
        <v>554</v>
      </c>
      <c r="C56" s="210" t="s">
        <v>764</v>
      </c>
      <c r="D56" s="213"/>
      <c r="E56" s="213" t="s">
        <v>416</v>
      </c>
      <c r="F56" s="238" t="s">
        <v>417</v>
      </c>
      <c r="G56" s="207" t="s">
        <v>402</v>
      </c>
      <c r="H56" s="228" t="s">
        <v>300</v>
      </c>
      <c r="I56" s="201">
        <v>6</v>
      </c>
      <c r="J56" s="153" t="s">
        <v>445</v>
      </c>
      <c r="K56" s="46" t="s">
        <v>419</v>
      </c>
      <c r="L56" s="154" t="s">
        <v>319</v>
      </c>
      <c r="M56" s="238" t="s">
        <v>301</v>
      </c>
      <c r="N56" s="33">
        <v>30000</v>
      </c>
      <c r="O56" s="31">
        <v>1</v>
      </c>
      <c r="P56" s="31" t="s">
        <v>700</v>
      </c>
      <c r="Q56" s="24">
        <v>9.37</v>
      </c>
      <c r="R56" s="327">
        <v>702750</v>
      </c>
      <c r="S56" s="327">
        <v>421650</v>
      </c>
      <c r="T56" s="330">
        <v>0.6</v>
      </c>
    </row>
    <row r="57" spans="1:20" s="26" customFormat="1" ht="12" customHeight="1">
      <c r="A57" s="210"/>
      <c r="B57" s="219"/>
      <c r="C57" s="210"/>
      <c r="D57" s="213"/>
      <c r="E57" s="213"/>
      <c r="F57" s="213"/>
      <c r="G57" s="207"/>
      <c r="H57" s="228"/>
      <c r="I57" s="207"/>
      <c r="J57" s="155" t="s">
        <v>446</v>
      </c>
      <c r="K57" s="48" t="s">
        <v>762</v>
      </c>
      <c r="L57" s="156" t="s">
        <v>320</v>
      </c>
      <c r="M57" s="314"/>
      <c r="N57" s="33">
        <v>30000</v>
      </c>
      <c r="O57" s="22">
        <v>1</v>
      </c>
      <c r="P57" s="22" t="s">
        <v>700</v>
      </c>
      <c r="Q57" s="28">
        <v>9.37</v>
      </c>
      <c r="R57" s="327">
        <v>140550</v>
      </c>
      <c r="S57" s="327">
        <v>28110</v>
      </c>
      <c r="T57" s="328">
        <v>0.2</v>
      </c>
    </row>
    <row r="58" spans="1:20" s="26" customFormat="1" ht="12" customHeight="1">
      <c r="A58" s="210"/>
      <c r="B58" s="219"/>
      <c r="C58" s="210"/>
      <c r="D58" s="213"/>
      <c r="E58" s="213"/>
      <c r="F58" s="213"/>
      <c r="G58" s="207"/>
      <c r="H58" s="228"/>
      <c r="I58" s="207"/>
      <c r="J58" s="159" t="s">
        <v>447</v>
      </c>
      <c r="K58" s="49" t="s">
        <v>787</v>
      </c>
      <c r="L58" s="160" t="s">
        <v>323</v>
      </c>
      <c r="M58" s="314"/>
      <c r="N58" s="33">
        <v>30000</v>
      </c>
      <c r="O58" s="22">
        <v>1</v>
      </c>
      <c r="P58" s="50" t="s">
        <v>700</v>
      </c>
      <c r="Q58" s="28">
        <v>9.37</v>
      </c>
      <c r="R58" s="327">
        <v>56220</v>
      </c>
      <c r="S58" s="327">
        <v>33732</v>
      </c>
      <c r="T58" s="335">
        <v>0.6</v>
      </c>
    </row>
    <row r="59" spans="1:20" s="26" customFormat="1" ht="12.75" customHeight="1" thickBot="1">
      <c r="A59" s="211"/>
      <c r="B59" s="237"/>
      <c r="C59" s="203"/>
      <c r="D59" s="200"/>
      <c r="E59" s="200"/>
      <c r="F59" s="200"/>
      <c r="G59" s="202"/>
      <c r="H59" s="229"/>
      <c r="I59" s="202"/>
      <c r="J59" s="161" t="s">
        <v>448</v>
      </c>
      <c r="K59" s="44" t="s">
        <v>728</v>
      </c>
      <c r="L59" s="162" t="s">
        <v>324</v>
      </c>
      <c r="M59" s="315"/>
      <c r="N59" s="36">
        <v>30000</v>
      </c>
      <c r="O59" s="56">
        <v>1</v>
      </c>
      <c r="P59" s="45" t="s">
        <v>763</v>
      </c>
      <c r="Q59" s="32">
        <v>9.37</v>
      </c>
      <c r="R59" s="331">
        <v>56220</v>
      </c>
      <c r="S59" s="331">
        <v>33732</v>
      </c>
      <c r="T59" s="336">
        <v>0.6</v>
      </c>
    </row>
    <row r="60" spans="1:20" s="26" customFormat="1" ht="12" customHeight="1" thickTop="1">
      <c r="A60" s="209" t="s">
        <v>414</v>
      </c>
      <c r="B60" s="219"/>
      <c r="C60" s="207">
        <v>78</v>
      </c>
      <c r="D60" s="213"/>
      <c r="E60" s="213" t="s">
        <v>416</v>
      </c>
      <c r="F60" s="238" t="s">
        <v>417</v>
      </c>
      <c r="G60" s="207" t="s">
        <v>836</v>
      </c>
      <c r="H60" s="228" t="s">
        <v>775</v>
      </c>
      <c r="I60" s="201">
        <v>5</v>
      </c>
      <c r="J60" s="153" t="s">
        <v>911</v>
      </c>
      <c r="K60" s="46" t="s">
        <v>419</v>
      </c>
      <c r="L60" s="154" t="s">
        <v>319</v>
      </c>
      <c r="M60" s="238" t="s">
        <v>291</v>
      </c>
      <c r="N60" s="33">
        <v>100</v>
      </c>
      <c r="O60" s="22">
        <v>1</v>
      </c>
      <c r="P60" s="31" t="s">
        <v>700</v>
      </c>
      <c r="Q60" s="24">
        <v>9.37</v>
      </c>
      <c r="R60" s="327">
        <v>2342.5</v>
      </c>
      <c r="S60" s="327">
        <v>1874</v>
      </c>
      <c r="T60" s="330">
        <v>0.8</v>
      </c>
    </row>
    <row r="61" spans="1:20" s="26" customFormat="1" ht="12" customHeight="1">
      <c r="A61" s="210"/>
      <c r="B61" s="219"/>
      <c r="C61" s="207"/>
      <c r="D61" s="213"/>
      <c r="E61" s="213"/>
      <c r="F61" s="213"/>
      <c r="G61" s="207"/>
      <c r="H61" s="228"/>
      <c r="I61" s="207"/>
      <c r="J61" s="155" t="s">
        <v>912</v>
      </c>
      <c r="K61" s="48" t="s">
        <v>753</v>
      </c>
      <c r="L61" s="156" t="s">
        <v>321</v>
      </c>
      <c r="M61" s="314"/>
      <c r="N61" s="33">
        <v>100</v>
      </c>
      <c r="O61" s="22">
        <v>1</v>
      </c>
      <c r="P61" s="22" t="s">
        <v>739</v>
      </c>
      <c r="Q61" s="28">
        <v>9.37</v>
      </c>
      <c r="R61" s="327">
        <v>468.5</v>
      </c>
      <c r="S61" s="327">
        <v>374.8</v>
      </c>
      <c r="T61" s="328">
        <v>0.8</v>
      </c>
    </row>
    <row r="62" spans="1:20" s="26" customFormat="1" ht="12" customHeight="1">
      <c r="A62" s="210"/>
      <c r="B62" s="219"/>
      <c r="C62" s="207"/>
      <c r="D62" s="213"/>
      <c r="E62" s="213"/>
      <c r="F62" s="213"/>
      <c r="G62" s="207"/>
      <c r="H62" s="228"/>
      <c r="I62" s="207"/>
      <c r="J62" s="159" t="s">
        <v>913</v>
      </c>
      <c r="K62" s="49" t="s">
        <v>776</v>
      </c>
      <c r="L62" s="160" t="s">
        <v>325</v>
      </c>
      <c r="M62" s="314"/>
      <c r="N62" s="33">
        <v>100</v>
      </c>
      <c r="O62" s="22">
        <v>1</v>
      </c>
      <c r="P62" s="50" t="s">
        <v>739</v>
      </c>
      <c r="Q62" s="28">
        <v>9.37</v>
      </c>
      <c r="R62" s="327">
        <v>493.5</v>
      </c>
      <c r="S62" s="327">
        <v>394.8</v>
      </c>
      <c r="T62" s="335">
        <v>0.8</v>
      </c>
    </row>
    <row r="63" spans="1:20" s="26" customFormat="1" ht="12.75" customHeight="1" thickBot="1">
      <c r="A63" s="211"/>
      <c r="B63" s="237"/>
      <c r="C63" s="202"/>
      <c r="D63" s="200"/>
      <c r="E63" s="200"/>
      <c r="F63" s="200"/>
      <c r="G63" s="202"/>
      <c r="H63" s="229"/>
      <c r="I63" s="202"/>
      <c r="J63" s="161" t="s">
        <v>914</v>
      </c>
      <c r="K63" s="44" t="s">
        <v>761</v>
      </c>
      <c r="L63" s="162" t="s">
        <v>324</v>
      </c>
      <c r="M63" s="315"/>
      <c r="N63" s="33">
        <v>100</v>
      </c>
      <c r="O63" s="45">
        <v>1</v>
      </c>
      <c r="P63" s="45" t="s">
        <v>739</v>
      </c>
      <c r="Q63" s="32">
        <v>9.37</v>
      </c>
      <c r="R63" s="331">
        <v>585.5</v>
      </c>
      <c r="S63" s="331">
        <v>468.4</v>
      </c>
      <c r="T63" s="336">
        <v>0.8</v>
      </c>
    </row>
    <row r="64" spans="1:20" s="26" customFormat="1" ht="12" customHeight="1" thickTop="1">
      <c r="A64" s="198" t="s">
        <v>414</v>
      </c>
      <c r="B64" s="283"/>
      <c r="C64" s="234">
        <v>80</v>
      </c>
      <c r="D64" s="238"/>
      <c r="E64" s="238" t="s">
        <v>416</v>
      </c>
      <c r="F64" s="238" t="s">
        <v>417</v>
      </c>
      <c r="G64" s="201" t="s">
        <v>837</v>
      </c>
      <c r="H64" s="234" t="s">
        <v>758</v>
      </c>
      <c r="I64" s="201">
        <v>4</v>
      </c>
      <c r="J64" s="153" t="s">
        <v>915</v>
      </c>
      <c r="K64" s="46" t="s">
        <v>419</v>
      </c>
      <c r="L64" s="154" t="s">
        <v>319</v>
      </c>
      <c r="M64" s="238" t="s">
        <v>302</v>
      </c>
      <c r="N64" s="33">
        <f>(1118/2)*12</f>
        <v>6708</v>
      </c>
      <c r="O64" s="22">
        <v>1</v>
      </c>
      <c r="P64" s="31" t="s">
        <v>700</v>
      </c>
      <c r="Q64" s="24">
        <v>9.37</v>
      </c>
      <c r="R64" s="327">
        <v>157134.9</v>
      </c>
      <c r="S64" s="327">
        <v>109994.43</v>
      </c>
      <c r="T64" s="330">
        <v>0.7</v>
      </c>
    </row>
    <row r="65" spans="1:20" s="26" customFormat="1" ht="12" customHeight="1">
      <c r="A65" s="195"/>
      <c r="B65" s="219"/>
      <c r="C65" s="210"/>
      <c r="D65" s="213"/>
      <c r="E65" s="213"/>
      <c r="F65" s="213"/>
      <c r="G65" s="207"/>
      <c r="H65" s="210"/>
      <c r="I65" s="207"/>
      <c r="J65" s="163" t="s">
        <v>916</v>
      </c>
      <c r="K65" s="53" t="s">
        <v>759</v>
      </c>
      <c r="L65" s="164" t="s">
        <v>321</v>
      </c>
      <c r="M65" s="213"/>
      <c r="N65" s="33">
        <f>(1118/2)*12</f>
        <v>6708</v>
      </c>
      <c r="O65" s="22">
        <v>1</v>
      </c>
      <c r="P65" s="54" t="s">
        <v>739</v>
      </c>
      <c r="Q65" s="28">
        <v>9.37</v>
      </c>
      <c r="R65" s="327">
        <v>62853.96</v>
      </c>
      <c r="S65" s="327">
        <v>43997.77199999999</v>
      </c>
      <c r="T65" s="328">
        <v>0.7</v>
      </c>
    </row>
    <row r="66" spans="1:20" s="26" customFormat="1" ht="27.75" customHeight="1" thickBot="1">
      <c r="A66" s="199"/>
      <c r="B66" s="237"/>
      <c r="C66" s="203"/>
      <c r="D66" s="200"/>
      <c r="E66" s="200"/>
      <c r="F66" s="200"/>
      <c r="G66" s="202"/>
      <c r="H66" s="203"/>
      <c r="I66" s="207"/>
      <c r="J66" s="161" t="s">
        <v>917</v>
      </c>
      <c r="K66" s="141" t="s">
        <v>244</v>
      </c>
      <c r="L66" s="162" t="s">
        <v>324</v>
      </c>
      <c r="M66" s="213"/>
      <c r="N66" s="36">
        <f>(1118/2)*12</f>
        <v>6708</v>
      </c>
      <c r="O66" s="56">
        <v>1</v>
      </c>
      <c r="P66" s="45" t="s">
        <v>739</v>
      </c>
      <c r="Q66" s="32">
        <v>9.37</v>
      </c>
      <c r="R66" s="331">
        <v>39275.34</v>
      </c>
      <c r="S66" s="331">
        <v>27492.737999999998</v>
      </c>
      <c r="T66" s="334">
        <v>0.7</v>
      </c>
    </row>
    <row r="67" spans="1:20" s="26" customFormat="1" ht="12" customHeight="1" thickTop="1">
      <c r="A67" s="198" t="s">
        <v>414</v>
      </c>
      <c r="B67" s="283"/>
      <c r="C67" s="234" t="s">
        <v>705</v>
      </c>
      <c r="D67" s="238"/>
      <c r="E67" s="238" t="s">
        <v>416</v>
      </c>
      <c r="F67" s="238" t="s">
        <v>417</v>
      </c>
      <c r="G67" s="201" t="s">
        <v>838</v>
      </c>
      <c r="H67" s="234" t="s">
        <v>329</v>
      </c>
      <c r="I67" s="201">
        <v>4</v>
      </c>
      <c r="J67" s="153" t="s">
        <v>918</v>
      </c>
      <c r="K67" s="46" t="s">
        <v>419</v>
      </c>
      <c r="L67" s="154" t="s">
        <v>319</v>
      </c>
      <c r="M67" s="238" t="s">
        <v>288</v>
      </c>
      <c r="N67" s="33">
        <v>35000</v>
      </c>
      <c r="O67" s="31">
        <v>1</v>
      </c>
      <c r="P67" s="31" t="s">
        <v>700</v>
      </c>
      <c r="Q67" s="24">
        <v>9.37</v>
      </c>
      <c r="R67" s="327">
        <v>13117999.999999998</v>
      </c>
      <c r="S67" s="327">
        <v>7870799.999999998</v>
      </c>
      <c r="T67" s="330">
        <v>0.6</v>
      </c>
    </row>
    <row r="68" spans="1:20" s="26" customFormat="1" ht="63.75" customHeight="1" thickBot="1">
      <c r="A68" s="199"/>
      <c r="B68" s="237"/>
      <c r="C68" s="203"/>
      <c r="D68" s="200"/>
      <c r="E68" s="200"/>
      <c r="F68" s="200"/>
      <c r="G68" s="202"/>
      <c r="H68" s="203"/>
      <c r="I68" s="208"/>
      <c r="J68" s="157" t="s">
        <v>919</v>
      </c>
      <c r="K68" s="111" t="s">
        <v>706</v>
      </c>
      <c r="L68" s="158" t="s">
        <v>321</v>
      </c>
      <c r="M68" s="214"/>
      <c r="N68" s="36">
        <v>35000</v>
      </c>
      <c r="O68" s="56">
        <v>1</v>
      </c>
      <c r="P68" s="56" t="s">
        <v>700</v>
      </c>
      <c r="Q68" s="28">
        <v>9.37</v>
      </c>
      <c r="R68" s="331">
        <v>13117999.999999998</v>
      </c>
      <c r="S68" s="331">
        <v>7870799.999999998</v>
      </c>
      <c r="T68" s="334">
        <v>0.6</v>
      </c>
    </row>
    <row r="69" spans="1:20" s="26" customFormat="1" ht="12" customHeight="1" thickTop="1">
      <c r="A69" s="195" t="s">
        <v>414</v>
      </c>
      <c r="B69" s="219"/>
      <c r="C69" s="210" t="s">
        <v>451</v>
      </c>
      <c r="D69" s="213"/>
      <c r="E69" s="213" t="s">
        <v>416</v>
      </c>
      <c r="F69" s="213" t="s">
        <v>417</v>
      </c>
      <c r="G69" s="207" t="s">
        <v>403</v>
      </c>
      <c r="H69" s="228" t="s">
        <v>707</v>
      </c>
      <c r="I69" s="207">
        <v>14</v>
      </c>
      <c r="J69" s="153" t="s">
        <v>449</v>
      </c>
      <c r="K69" s="46" t="s">
        <v>419</v>
      </c>
      <c r="L69" s="154" t="s">
        <v>319</v>
      </c>
      <c r="M69" s="213" t="s">
        <v>285</v>
      </c>
      <c r="N69" s="33">
        <v>93075</v>
      </c>
      <c r="O69" s="31">
        <v>1</v>
      </c>
      <c r="P69" s="31" t="s">
        <v>700</v>
      </c>
      <c r="Q69" s="28">
        <v>9.37</v>
      </c>
      <c r="R69" s="327">
        <v>2180281.8749999995</v>
      </c>
      <c r="S69" s="327">
        <v>654084.5624999999</v>
      </c>
      <c r="T69" s="330">
        <v>0.3</v>
      </c>
    </row>
    <row r="70" spans="1:20" s="26" customFormat="1" ht="12" customHeight="1">
      <c r="A70" s="195"/>
      <c r="B70" s="219"/>
      <c r="C70" s="210"/>
      <c r="D70" s="213"/>
      <c r="E70" s="213"/>
      <c r="F70" s="213"/>
      <c r="G70" s="207"/>
      <c r="H70" s="228"/>
      <c r="I70" s="207"/>
      <c r="J70" s="155" t="s">
        <v>450</v>
      </c>
      <c r="K70" s="48" t="s">
        <v>453</v>
      </c>
      <c r="L70" s="156" t="s">
        <v>320</v>
      </c>
      <c r="M70" s="213"/>
      <c r="N70" s="33">
        <v>93075</v>
      </c>
      <c r="O70" s="31">
        <v>1</v>
      </c>
      <c r="P70" s="22" t="s">
        <v>700</v>
      </c>
      <c r="Q70" s="28">
        <v>9.37</v>
      </c>
      <c r="R70" s="327">
        <v>41861412</v>
      </c>
      <c r="S70" s="327">
        <v>12558423.6</v>
      </c>
      <c r="T70" s="328">
        <v>0.3</v>
      </c>
    </row>
    <row r="71" spans="1:20" s="26" customFormat="1" ht="12" customHeight="1" thickBot="1">
      <c r="A71" s="199"/>
      <c r="B71" s="237"/>
      <c r="C71" s="203"/>
      <c r="D71" s="200"/>
      <c r="E71" s="200"/>
      <c r="F71" s="200"/>
      <c r="G71" s="202"/>
      <c r="H71" s="229"/>
      <c r="I71" s="202"/>
      <c r="J71" s="161" t="s">
        <v>920</v>
      </c>
      <c r="K71" s="44" t="s">
        <v>696</v>
      </c>
      <c r="L71" s="162" t="s">
        <v>320</v>
      </c>
      <c r="M71" s="200"/>
      <c r="N71" s="36">
        <v>93075</v>
      </c>
      <c r="O71" s="56">
        <v>1</v>
      </c>
      <c r="P71" s="45" t="s">
        <v>700</v>
      </c>
      <c r="Q71" s="32">
        <v>9.37</v>
      </c>
      <c r="R71" s="331">
        <v>5232676.5</v>
      </c>
      <c r="S71" s="331">
        <v>1569802.95</v>
      </c>
      <c r="T71" s="336">
        <v>0.3</v>
      </c>
    </row>
    <row r="72" spans="1:20" s="26" customFormat="1" ht="12" customHeight="1" thickTop="1">
      <c r="A72" s="198" t="s">
        <v>414</v>
      </c>
      <c r="B72" s="219" t="s">
        <v>554</v>
      </c>
      <c r="C72" s="210" t="s">
        <v>232</v>
      </c>
      <c r="D72" s="213"/>
      <c r="E72" s="213" t="s">
        <v>416</v>
      </c>
      <c r="F72" s="238" t="s">
        <v>417</v>
      </c>
      <c r="G72" s="207" t="s">
        <v>839</v>
      </c>
      <c r="H72" s="228" t="s">
        <v>454</v>
      </c>
      <c r="I72" s="201">
        <v>1</v>
      </c>
      <c r="J72" s="153" t="s">
        <v>921</v>
      </c>
      <c r="K72" s="46" t="s">
        <v>419</v>
      </c>
      <c r="L72" s="154" t="s">
        <v>319</v>
      </c>
      <c r="M72" s="238" t="s">
        <v>290</v>
      </c>
      <c r="N72" s="47">
        <v>9308</v>
      </c>
      <c r="O72" s="31">
        <v>1</v>
      </c>
      <c r="P72" s="31" t="s">
        <v>700</v>
      </c>
      <c r="Q72" s="24">
        <v>9.37</v>
      </c>
      <c r="R72" s="327">
        <v>218039.9</v>
      </c>
      <c r="S72" s="327">
        <v>65411.97</v>
      </c>
      <c r="T72" s="330">
        <v>0.3</v>
      </c>
    </row>
    <row r="73" spans="1:20" s="26" customFormat="1" ht="12" customHeight="1">
      <c r="A73" s="195"/>
      <c r="B73" s="219"/>
      <c r="C73" s="210"/>
      <c r="D73" s="213"/>
      <c r="E73" s="213"/>
      <c r="F73" s="213"/>
      <c r="G73" s="207"/>
      <c r="H73" s="228"/>
      <c r="I73" s="207"/>
      <c r="J73" s="155" t="s">
        <v>922</v>
      </c>
      <c r="K73" s="48" t="s">
        <v>458</v>
      </c>
      <c r="L73" s="156" t="s">
        <v>321</v>
      </c>
      <c r="M73" s="213"/>
      <c r="N73" s="33">
        <v>9308</v>
      </c>
      <c r="O73" s="22">
        <v>1</v>
      </c>
      <c r="P73" s="22" t="s">
        <v>700</v>
      </c>
      <c r="Q73" s="28">
        <v>9.37</v>
      </c>
      <c r="R73" s="327">
        <v>697727.68</v>
      </c>
      <c r="S73" s="327">
        <v>209318.30399999997</v>
      </c>
      <c r="T73" s="328">
        <v>0.3</v>
      </c>
    </row>
    <row r="74" spans="1:20" s="26" customFormat="1" ht="29.25" customHeight="1" thickBot="1">
      <c r="A74" s="199"/>
      <c r="B74" s="237"/>
      <c r="C74" s="203"/>
      <c r="D74" s="200"/>
      <c r="E74" s="200"/>
      <c r="F74" s="200"/>
      <c r="G74" s="202"/>
      <c r="H74" s="229"/>
      <c r="I74" s="202"/>
      <c r="J74" s="161" t="s">
        <v>923</v>
      </c>
      <c r="K74" s="44" t="s">
        <v>457</v>
      </c>
      <c r="L74" s="162" t="s">
        <v>320</v>
      </c>
      <c r="M74" s="200"/>
      <c r="N74" s="37">
        <v>9308</v>
      </c>
      <c r="O74" s="45">
        <v>1</v>
      </c>
      <c r="P74" s="45" t="s">
        <v>700</v>
      </c>
      <c r="Q74" s="32">
        <v>9.37</v>
      </c>
      <c r="R74" s="331">
        <v>4186366.08</v>
      </c>
      <c r="S74" s="331">
        <v>1255909.824</v>
      </c>
      <c r="T74" s="336">
        <v>0.3</v>
      </c>
    </row>
    <row r="75" spans="1:20" s="26" customFormat="1" ht="12" customHeight="1" thickTop="1">
      <c r="A75" s="198" t="s">
        <v>414</v>
      </c>
      <c r="B75" s="219"/>
      <c r="C75" s="210" t="s">
        <v>459</v>
      </c>
      <c r="D75" s="213"/>
      <c r="E75" s="213" t="s">
        <v>416</v>
      </c>
      <c r="F75" s="238" t="s">
        <v>417</v>
      </c>
      <c r="G75" s="207" t="s">
        <v>404</v>
      </c>
      <c r="H75" s="228" t="s">
        <v>303</v>
      </c>
      <c r="I75" s="201">
        <v>14</v>
      </c>
      <c r="J75" s="153" t="s">
        <v>452</v>
      </c>
      <c r="K75" s="46" t="s">
        <v>419</v>
      </c>
      <c r="L75" s="154" t="s">
        <v>319</v>
      </c>
      <c r="M75" s="238" t="s">
        <v>289</v>
      </c>
      <c r="N75" s="47">
        <v>9308</v>
      </c>
      <c r="O75" s="31">
        <v>1</v>
      </c>
      <c r="P75" s="31" t="s">
        <v>700</v>
      </c>
      <c r="Q75" s="24">
        <v>9.37</v>
      </c>
      <c r="R75" s="327">
        <v>218039.9</v>
      </c>
      <c r="S75" s="327">
        <v>109019.95</v>
      </c>
      <c r="T75" s="330">
        <v>0.5</v>
      </c>
    </row>
    <row r="76" spans="1:20" s="26" customFormat="1" ht="40.5" customHeight="1" thickBot="1">
      <c r="A76" s="199"/>
      <c r="B76" s="237"/>
      <c r="C76" s="203"/>
      <c r="D76" s="200"/>
      <c r="E76" s="200"/>
      <c r="F76" s="200"/>
      <c r="G76" s="202"/>
      <c r="H76" s="229"/>
      <c r="I76" s="202"/>
      <c r="J76" s="161" t="s">
        <v>455</v>
      </c>
      <c r="K76" s="44" t="s">
        <v>453</v>
      </c>
      <c r="L76" s="162" t="s">
        <v>320</v>
      </c>
      <c r="M76" s="200"/>
      <c r="N76" s="37">
        <v>9308</v>
      </c>
      <c r="O76" s="45">
        <v>1</v>
      </c>
      <c r="P76" s="45" t="s">
        <v>700</v>
      </c>
      <c r="Q76" s="32">
        <v>9.37</v>
      </c>
      <c r="R76" s="331">
        <v>14826.7132</v>
      </c>
      <c r="S76" s="331">
        <v>4448.01396</v>
      </c>
      <c r="T76" s="336">
        <v>0.3</v>
      </c>
    </row>
    <row r="77" spans="1:20" s="26" customFormat="1" ht="12" customHeight="1" thickTop="1">
      <c r="A77" s="198" t="s">
        <v>414</v>
      </c>
      <c r="B77" s="219" t="s">
        <v>554</v>
      </c>
      <c r="C77" s="210" t="s">
        <v>815</v>
      </c>
      <c r="D77" s="213"/>
      <c r="E77" s="213" t="s">
        <v>416</v>
      </c>
      <c r="F77" s="238" t="s">
        <v>417</v>
      </c>
      <c r="G77" s="207" t="s">
        <v>405</v>
      </c>
      <c r="H77" s="228" t="s">
        <v>231</v>
      </c>
      <c r="I77" s="201">
        <v>14</v>
      </c>
      <c r="J77" s="153" t="s">
        <v>456</v>
      </c>
      <c r="K77" s="46" t="s">
        <v>419</v>
      </c>
      <c r="L77" s="154" t="s">
        <v>319</v>
      </c>
      <c r="M77" s="238" t="s">
        <v>288</v>
      </c>
      <c r="N77" s="47">
        <v>93075</v>
      </c>
      <c r="O77" s="31">
        <v>1</v>
      </c>
      <c r="P77" s="31" t="s">
        <v>700</v>
      </c>
      <c r="Q77" s="24">
        <v>9.37</v>
      </c>
      <c r="R77" s="327">
        <v>2180281.8749999995</v>
      </c>
      <c r="S77" s="327">
        <v>872112.75</v>
      </c>
      <c r="T77" s="330">
        <v>0.4</v>
      </c>
    </row>
    <row r="78" spans="1:20" s="26" customFormat="1" ht="12" customHeight="1">
      <c r="A78" s="195"/>
      <c r="B78" s="219"/>
      <c r="C78" s="210"/>
      <c r="D78" s="213"/>
      <c r="E78" s="213"/>
      <c r="F78" s="213"/>
      <c r="G78" s="207"/>
      <c r="H78" s="228"/>
      <c r="I78" s="207"/>
      <c r="J78" s="155" t="s">
        <v>460</v>
      </c>
      <c r="K78" s="48" t="s">
        <v>465</v>
      </c>
      <c r="L78" s="156" t="s">
        <v>325</v>
      </c>
      <c r="M78" s="213"/>
      <c r="N78" s="33">
        <v>93075</v>
      </c>
      <c r="O78" s="22">
        <v>1</v>
      </c>
      <c r="P78" s="22" t="s">
        <v>700</v>
      </c>
      <c r="Q78" s="28">
        <v>9.37</v>
      </c>
      <c r="R78" s="327">
        <v>41861412</v>
      </c>
      <c r="S78" s="327">
        <v>16744564.8</v>
      </c>
      <c r="T78" s="328">
        <v>0.4</v>
      </c>
    </row>
    <row r="79" spans="1:20" s="26" customFormat="1" ht="38.25" customHeight="1" thickBot="1">
      <c r="A79" s="199"/>
      <c r="B79" s="237"/>
      <c r="C79" s="203"/>
      <c r="D79" s="200"/>
      <c r="E79" s="200"/>
      <c r="F79" s="200"/>
      <c r="G79" s="202"/>
      <c r="H79" s="229"/>
      <c r="I79" s="202"/>
      <c r="J79" s="161" t="s">
        <v>461</v>
      </c>
      <c r="K79" s="44" t="s">
        <v>468</v>
      </c>
      <c r="L79" s="162" t="s">
        <v>320</v>
      </c>
      <c r="M79" s="200"/>
      <c r="N79" s="37">
        <v>93075</v>
      </c>
      <c r="O79" s="45">
        <v>1</v>
      </c>
      <c r="P79" s="45" t="s">
        <v>700</v>
      </c>
      <c r="Q79" s="32">
        <v>9.37</v>
      </c>
      <c r="R79" s="331">
        <v>20930706</v>
      </c>
      <c r="S79" s="331">
        <v>8372282.4</v>
      </c>
      <c r="T79" s="336">
        <v>0.4</v>
      </c>
    </row>
    <row r="80" spans="1:20" s="26" customFormat="1" ht="12" customHeight="1" thickTop="1">
      <c r="A80" s="198" t="s">
        <v>414</v>
      </c>
      <c r="B80" s="219"/>
      <c r="C80" s="210" t="s">
        <v>469</v>
      </c>
      <c r="D80" s="213"/>
      <c r="E80" s="213" t="s">
        <v>416</v>
      </c>
      <c r="F80" s="238" t="s">
        <v>417</v>
      </c>
      <c r="G80" s="207" t="s">
        <v>406</v>
      </c>
      <c r="H80" s="228" t="s">
        <v>470</v>
      </c>
      <c r="I80" s="201">
        <v>14</v>
      </c>
      <c r="J80" s="153" t="s">
        <v>462</v>
      </c>
      <c r="K80" s="46" t="s">
        <v>419</v>
      </c>
      <c r="L80" s="154" t="s">
        <v>319</v>
      </c>
      <c r="M80" s="238" t="s">
        <v>287</v>
      </c>
      <c r="N80" s="47">
        <v>0</v>
      </c>
      <c r="O80" s="31">
        <v>1</v>
      </c>
      <c r="P80" s="31" t="s">
        <v>700</v>
      </c>
      <c r="Q80" s="24">
        <v>9.37</v>
      </c>
      <c r="R80" s="327">
        <v>0</v>
      </c>
      <c r="S80" s="327">
        <v>0</v>
      </c>
      <c r="T80" s="330">
        <v>0.5</v>
      </c>
    </row>
    <row r="81" spans="1:20" s="26" customFormat="1" ht="12" customHeight="1">
      <c r="A81" s="195"/>
      <c r="B81" s="219"/>
      <c r="C81" s="210"/>
      <c r="D81" s="213"/>
      <c r="E81" s="213"/>
      <c r="F81" s="213"/>
      <c r="G81" s="207"/>
      <c r="H81" s="228"/>
      <c r="I81" s="207"/>
      <c r="J81" s="155" t="s">
        <v>463</v>
      </c>
      <c r="K81" s="48" t="s">
        <v>471</v>
      </c>
      <c r="L81" s="156" t="s">
        <v>321</v>
      </c>
      <c r="M81" s="213"/>
      <c r="N81" s="33">
        <v>0</v>
      </c>
      <c r="O81" s="22">
        <v>1</v>
      </c>
      <c r="P81" s="22" t="s">
        <v>739</v>
      </c>
      <c r="Q81" s="28">
        <v>9.37</v>
      </c>
      <c r="R81" s="327">
        <v>0</v>
      </c>
      <c r="S81" s="327">
        <v>0</v>
      </c>
      <c r="T81" s="328">
        <v>0.7</v>
      </c>
    </row>
    <row r="82" spans="1:20" s="26" customFormat="1" ht="12" customHeight="1">
      <c r="A82" s="195"/>
      <c r="B82" s="219"/>
      <c r="C82" s="210"/>
      <c r="D82" s="213"/>
      <c r="E82" s="213"/>
      <c r="F82" s="213"/>
      <c r="G82" s="207"/>
      <c r="H82" s="228"/>
      <c r="I82" s="207"/>
      <c r="J82" s="159" t="s">
        <v>924</v>
      </c>
      <c r="K82" s="49" t="s">
        <v>472</v>
      </c>
      <c r="L82" s="160" t="s">
        <v>325</v>
      </c>
      <c r="M82" s="213"/>
      <c r="N82" s="33">
        <v>0</v>
      </c>
      <c r="O82" s="50">
        <v>1</v>
      </c>
      <c r="P82" s="50" t="s">
        <v>739</v>
      </c>
      <c r="Q82" s="28">
        <v>9.37</v>
      </c>
      <c r="R82" s="327">
        <v>0</v>
      </c>
      <c r="S82" s="327">
        <v>0</v>
      </c>
      <c r="T82" s="335">
        <v>0.7</v>
      </c>
    </row>
    <row r="83" spans="1:20" s="26" customFormat="1" ht="12" customHeight="1" thickBot="1">
      <c r="A83" s="199"/>
      <c r="B83" s="237"/>
      <c r="C83" s="203"/>
      <c r="D83" s="200"/>
      <c r="E83" s="200"/>
      <c r="F83" s="200"/>
      <c r="G83" s="202"/>
      <c r="H83" s="229"/>
      <c r="I83" s="202"/>
      <c r="J83" s="161" t="s">
        <v>925</v>
      </c>
      <c r="K83" s="44" t="s">
        <v>473</v>
      </c>
      <c r="L83" s="162" t="s">
        <v>324</v>
      </c>
      <c r="M83" s="200"/>
      <c r="N83" s="37">
        <v>0</v>
      </c>
      <c r="O83" s="45">
        <v>1</v>
      </c>
      <c r="P83" s="45" t="s">
        <v>739</v>
      </c>
      <c r="Q83" s="32">
        <v>9.37</v>
      </c>
      <c r="R83" s="331">
        <v>0</v>
      </c>
      <c r="S83" s="331">
        <v>0</v>
      </c>
      <c r="T83" s="336">
        <v>0.8</v>
      </c>
    </row>
    <row r="84" spans="1:20" s="26" customFormat="1" ht="12" customHeight="1" thickTop="1">
      <c r="A84" s="215" t="s">
        <v>542</v>
      </c>
      <c r="B84" s="218" t="s">
        <v>554</v>
      </c>
      <c r="C84" s="209" t="s">
        <v>817</v>
      </c>
      <c r="D84" s="212"/>
      <c r="E84" s="212" t="s">
        <v>416</v>
      </c>
      <c r="F84" s="212" t="s">
        <v>417</v>
      </c>
      <c r="G84" s="206" t="s">
        <v>407</v>
      </c>
      <c r="H84" s="209" t="s">
        <v>304</v>
      </c>
      <c r="I84" s="206">
        <v>14</v>
      </c>
      <c r="J84" s="151" t="s">
        <v>464</v>
      </c>
      <c r="K84" s="51" t="s">
        <v>419</v>
      </c>
      <c r="L84" s="152" t="s">
        <v>319</v>
      </c>
      <c r="M84" s="212" t="s">
        <v>286</v>
      </c>
      <c r="N84" s="47">
        <f>93075*0.1</f>
        <v>9307.5</v>
      </c>
      <c r="O84" s="52">
        <v>1</v>
      </c>
      <c r="P84" s="52" t="s">
        <v>700</v>
      </c>
      <c r="Q84" s="24">
        <v>9.37</v>
      </c>
      <c r="R84" s="327">
        <v>218028.18749999997</v>
      </c>
      <c r="S84" s="327">
        <v>130816.91249999998</v>
      </c>
      <c r="T84" s="337">
        <v>0.6</v>
      </c>
    </row>
    <row r="85" spans="1:20" s="26" customFormat="1" ht="12" customHeight="1">
      <c r="A85" s="216"/>
      <c r="B85" s="219"/>
      <c r="C85" s="210"/>
      <c r="D85" s="213"/>
      <c r="E85" s="213"/>
      <c r="F85" s="213"/>
      <c r="G85" s="207"/>
      <c r="H85" s="210"/>
      <c r="I85" s="207"/>
      <c r="J85" s="153" t="s">
        <v>466</v>
      </c>
      <c r="K85" s="46" t="s">
        <v>652</v>
      </c>
      <c r="L85" s="154" t="s">
        <v>321</v>
      </c>
      <c r="M85" s="213"/>
      <c r="N85" s="33">
        <v>9308</v>
      </c>
      <c r="O85" s="22">
        <v>1</v>
      </c>
      <c r="P85" s="31" t="s">
        <v>739</v>
      </c>
      <c r="Q85" s="28">
        <v>9.37</v>
      </c>
      <c r="R85" s="327">
        <v>87215.96</v>
      </c>
      <c r="S85" s="327">
        <v>61051.17199999999</v>
      </c>
      <c r="T85" s="338">
        <v>0.7</v>
      </c>
    </row>
    <row r="86" spans="1:20" s="26" customFormat="1" ht="12" customHeight="1">
      <c r="A86" s="216"/>
      <c r="B86" s="219"/>
      <c r="C86" s="210"/>
      <c r="D86" s="213"/>
      <c r="E86" s="213"/>
      <c r="F86" s="213"/>
      <c r="G86" s="207"/>
      <c r="H86" s="210"/>
      <c r="I86" s="207"/>
      <c r="J86" s="153" t="s">
        <v>467</v>
      </c>
      <c r="K86" s="46" t="s">
        <v>472</v>
      </c>
      <c r="L86" s="154" t="s">
        <v>325</v>
      </c>
      <c r="M86" s="213"/>
      <c r="N86" s="33">
        <v>9308</v>
      </c>
      <c r="O86" s="22">
        <v>1</v>
      </c>
      <c r="P86" s="31" t="s">
        <v>739</v>
      </c>
      <c r="Q86" s="28">
        <v>9.37</v>
      </c>
      <c r="R86" s="327">
        <v>26461.713200000002</v>
      </c>
      <c r="S86" s="327">
        <v>18523.19924</v>
      </c>
      <c r="T86" s="338">
        <v>0.7</v>
      </c>
    </row>
    <row r="87" spans="1:20" s="26" customFormat="1" ht="12" customHeight="1">
      <c r="A87" s="216"/>
      <c r="B87" s="219"/>
      <c r="C87" s="210"/>
      <c r="D87" s="213"/>
      <c r="E87" s="213"/>
      <c r="F87" s="213"/>
      <c r="G87" s="207"/>
      <c r="H87" s="210"/>
      <c r="I87" s="207"/>
      <c r="J87" s="155" t="s">
        <v>926</v>
      </c>
      <c r="K87" s="48" t="s">
        <v>653</v>
      </c>
      <c r="L87" s="156" t="s">
        <v>324</v>
      </c>
      <c r="M87" s="213"/>
      <c r="N87" s="33">
        <v>9308</v>
      </c>
      <c r="O87" s="22">
        <v>1</v>
      </c>
      <c r="P87" s="22" t="s">
        <v>739</v>
      </c>
      <c r="Q87" s="28">
        <v>9.37</v>
      </c>
      <c r="R87" s="327">
        <v>52171.34</v>
      </c>
      <c r="S87" s="327">
        <v>41737.072</v>
      </c>
      <c r="T87" s="339">
        <v>0.8</v>
      </c>
    </row>
    <row r="88" spans="1:20" s="26" customFormat="1" ht="12" customHeight="1">
      <c r="A88" s="216"/>
      <c r="B88" s="219"/>
      <c r="C88" s="210"/>
      <c r="D88" s="213"/>
      <c r="E88" s="213"/>
      <c r="F88" s="213"/>
      <c r="G88" s="207"/>
      <c r="H88" s="210"/>
      <c r="I88" s="207"/>
      <c r="J88" s="163" t="s">
        <v>927</v>
      </c>
      <c r="K88" s="53" t="s">
        <v>816</v>
      </c>
      <c r="L88" s="164" t="s">
        <v>320</v>
      </c>
      <c r="M88" s="213"/>
      <c r="N88" s="33">
        <v>9308</v>
      </c>
      <c r="O88" s="22">
        <v>1</v>
      </c>
      <c r="P88" s="54" t="s">
        <v>700</v>
      </c>
      <c r="Q88" s="28">
        <v>9.37</v>
      </c>
      <c r="R88" s="327">
        <v>174431.92</v>
      </c>
      <c r="S88" s="327">
        <v>122102.34399999998</v>
      </c>
      <c r="T88" s="340">
        <v>0.7</v>
      </c>
    </row>
    <row r="89" spans="1:20" s="26" customFormat="1" ht="16.5" customHeight="1" thickBot="1">
      <c r="A89" s="217"/>
      <c r="B89" s="220"/>
      <c r="C89" s="211"/>
      <c r="D89" s="214"/>
      <c r="E89" s="214"/>
      <c r="F89" s="214"/>
      <c r="G89" s="208"/>
      <c r="H89" s="211"/>
      <c r="I89" s="208"/>
      <c r="J89" s="157" t="s">
        <v>928</v>
      </c>
      <c r="K89" s="55" t="s">
        <v>654</v>
      </c>
      <c r="L89" s="158" t="s">
        <v>320</v>
      </c>
      <c r="M89" s="214"/>
      <c r="N89" s="36">
        <v>9308</v>
      </c>
      <c r="O89" s="56">
        <v>1</v>
      </c>
      <c r="P89" s="56" t="s">
        <v>700</v>
      </c>
      <c r="Q89" s="32">
        <v>9.37</v>
      </c>
      <c r="R89" s="331">
        <v>174431.92</v>
      </c>
      <c r="S89" s="331">
        <v>122102.34399999998</v>
      </c>
      <c r="T89" s="341">
        <v>0.7</v>
      </c>
    </row>
    <row r="90" spans="1:20" s="26" customFormat="1" ht="12" customHeight="1" thickTop="1">
      <c r="A90" s="209" t="s">
        <v>414</v>
      </c>
      <c r="B90" s="219"/>
      <c r="C90" s="210" t="s">
        <v>811</v>
      </c>
      <c r="D90" s="213"/>
      <c r="E90" s="213" t="s">
        <v>416</v>
      </c>
      <c r="F90" s="238" t="s">
        <v>417</v>
      </c>
      <c r="G90" s="207" t="s">
        <v>408</v>
      </c>
      <c r="H90" s="228" t="s">
        <v>733</v>
      </c>
      <c r="I90" s="201">
        <v>3</v>
      </c>
      <c r="J90" s="153" t="s">
        <v>474</v>
      </c>
      <c r="K90" s="46" t="s">
        <v>419</v>
      </c>
      <c r="L90" s="154" t="s">
        <v>319</v>
      </c>
      <c r="M90" s="238" t="s">
        <v>337</v>
      </c>
      <c r="N90" s="33">
        <v>83768</v>
      </c>
      <c r="O90" s="22">
        <v>12</v>
      </c>
      <c r="P90" s="31" t="s">
        <v>700</v>
      </c>
      <c r="Q90" s="24">
        <v>9.37</v>
      </c>
      <c r="R90" s="327">
        <v>3924530.8</v>
      </c>
      <c r="S90" s="327">
        <v>1569812.32</v>
      </c>
      <c r="T90" s="330">
        <v>0.4</v>
      </c>
    </row>
    <row r="91" spans="1:20" s="26" customFormat="1" ht="12" customHeight="1">
      <c r="A91" s="210"/>
      <c r="B91" s="219"/>
      <c r="C91" s="210"/>
      <c r="D91" s="213"/>
      <c r="E91" s="213"/>
      <c r="F91" s="213"/>
      <c r="G91" s="207"/>
      <c r="H91" s="228"/>
      <c r="I91" s="207"/>
      <c r="J91" s="153" t="s">
        <v>475</v>
      </c>
      <c r="K91" s="46" t="s">
        <v>425</v>
      </c>
      <c r="L91" s="154" t="s">
        <v>321</v>
      </c>
      <c r="M91" s="213"/>
      <c r="N91" s="33">
        <v>83767.5</v>
      </c>
      <c r="O91" s="22">
        <v>12</v>
      </c>
      <c r="P91" s="31" t="s">
        <v>700</v>
      </c>
      <c r="Q91" s="28">
        <v>9.37</v>
      </c>
      <c r="R91" s="327">
        <v>9418817.7</v>
      </c>
      <c r="S91" s="327">
        <v>3767527.08</v>
      </c>
      <c r="T91" s="330">
        <v>0.4</v>
      </c>
    </row>
    <row r="92" spans="1:20" s="26" customFormat="1" ht="12" customHeight="1">
      <c r="A92" s="210"/>
      <c r="B92" s="219"/>
      <c r="C92" s="210"/>
      <c r="D92" s="213"/>
      <c r="E92" s="213"/>
      <c r="F92" s="213"/>
      <c r="G92" s="207"/>
      <c r="H92" s="228"/>
      <c r="I92" s="207"/>
      <c r="J92" s="153" t="s">
        <v>476</v>
      </c>
      <c r="K92" s="46" t="s">
        <v>791</v>
      </c>
      <c r="L92" s="154" t="s">
        <v>320</v>
      </c>
      <c r="M92" s="213"/>
      <c r="N92" s="33">
        <v>83767.5</v>
      </c>
      <c r="O92" s="22">
        <v>12</v>
      </c>
      <c r="P92" s="31" t="s">
        <v>700</v>
      </c>
      <c r="Q92" s="28">
        <v>9.37</v>
      </c>
      <c r="R92" s="327">
        <v>75350541.6</v>
      </c>
      <c r="S92" s="327">
        <v>30140216.64</v>
      </c>
      <c r="T92" s="330">
        <v>0.4</v>
      </c>
    </row>
    <row r="93" spans="1:20" s="26" customFormat="1" ht="12" customHeight="1">
      <c r="A93" s="210"/>
      <c r="B93" s="219"/>
      <c r="C93" s="210"/>
      <c r="D93" s="213"/>
      <c r="E93" s="213"/>
      <c r="F93" s="213"/>
      <c r="G93" s="207"/>
      <c r="H93" s="228"/>
      <c r="I93" s="207"/>
      <c r="J93" s="155" t="s">
        <v>477</v>
      </c>
      <c r="K93" s="48" t="s">
        <v>331</v>
      </c>
      <c r="L93" s="156" t="s">
        <v>321</v>
      </c>
      <c r="M93" s="213"/>
      <c r="N93" s="33">
        <f>0.35*83767.5</f>
        <v>29318.624999999996</v>
      </c>
      <c r="O93" s="22">
        <v>12</v>
      </c>
      <c r="P93" s="22" t="s">
        <v>700</v>
      </c>
      <c r="Q93" s="28">
        <v>9.37</v>
      </c>
      <c r="R93" s="327">
        <v>1648293.0974999997</v>
      </c>
      <c r="S93" s="327">
        <v>1153805.1682499996</v>
      </c>
      <c r="T93" s="328">
        <v>0.7</v>
      </c>
    </row>
    <row r="94" spans="1:20" s="26" customFormat="1" ht="12" customHeight="1">
      <c r="A94" s="210"/>
      <c r="B94" s="219"/>
      <c r="C94" s="210"/>
      <c r="D94" s="213"/>
      <c r="E94" s="213"/>
      <c r="F94" s="213"/>
      <c r="G94" s="207"/>
      <c r="H94" s="228"/>
      <c r="I94" s="207"/>
      <c r="J94" s="159" t="s">
        <v>929</v>
      </c>
      <c r="K94" s="49" t="s">
        <v>332</v>
      </c>
      <c r="L94" s="160" t="s">
        <v>323</v>
      </c>
      <c r="M94" s="213"/>
      <c r="N94" s="33">
        <v>29319</v>
      </c>
      <c r="O94" s="22">
        <v>12</v>
      </c>
      <c r="P94" s="50" t="s">
        <v>700</v>
      </c>
      <c r="Q94" s="28">
        <v>9.37</v>
      </c>
      <c r="R94" s="327">
        <v>659325.6719999999</v>
      </c>
      <c r="S94" s="327">
        <v>461527.9703999999</v>
      </c>
      <c r="T94" s="335">
        <v>0.7</v>
      </c>
    </row>
    <row r="95" spans="1:20" s="26" customFormat="1" ht="12" customHeight="1">
      <c r="A95" s="210"/>
      <c r="B95" s="219"/>
      <c r="C95" s="210"/>
      <c r="D95" s="213"/>
      <c r="E95" s="213"/>
      <c r="F95" s="213"/>
      <c r="G95" s="207"/>
      <c r="H95" s="228"/>
      <c r="I95" s="207"/>
      <c r="J95" s="155" t="s">
        <v>930</v>
      </c>
      <c r="K95" s="48" t="s">
        <v>333</v>
      </c>
      <c r="L95" s="156" t="s">
        <v>324</v>
      </c>
      <c r="M95" s="213"/>
      <c r="N95" s="33">
        <v>29319</v>
      </c>
      <c r="O95" s="22">
        <v>12</v>
      </c>
      <c r="P95" s="22" t="s">
        <v>700</v>
      </c>
      <c r="Q95" s="28">
        <v>9.37</v>
      </c>
      <c r="R95" s="342">
        <v>659325.6719999999</v>
      </c>
      <c r="S95" s="342">
        <v>461527.9703999999</v>
      </c>
      <c r="T95" s="328">
        <v>0.7</v>
      </c>
    </row>
    <row r="96" spans="1:20" s="26" customFormat="1" ht="12" customHeight="1">
      <c r="A96" s="210"/>
      <c r="B96" s="219"/>
      <c r="C96" s="210"/>
      <c r="D96" s="213"/>
      <c r="E96" s="213"/>
      <c r="F96" s="213"/>
      <c r="G96" s="207"/>
      <c r="H96" s="228"/>
      <c r="I96" s="207"/>
      <c r="J96" s="153" t="s">
        <v>477</v>
      </c>
      <c r="K96" s="46" t="s">
        <v>334</v>
      </c>
      <c r="L96" s="154" t="s">
        <v>321</v>
      </c>
      <c r="M96" s="213"/>
      <c r="N96" s="33">
        <v>54449</v>
      </c>
      <c r="O96" s="31">
        <v>4</v>
      </c>
      <c r="P96" s="31" t="s">
        <v>700</v>
      </c>
      <c r="Q96" s="24">
        <v>9.37</v>
      </c>
      <c r="R96" s="327">
        <v>1020374.26</v>
      </c>
      <c r="S96" s="327">
        <v>714261.9819999998</v>
      </c>
      <c r="T96" s="330">
        <v>0.7</v>
      </c>
    </row>
    <row r="97" spans="1:20" s="26" customFormat="1" ht="12" customHeight="1">
      <c r="A97" s="210"/>
      <c r="B97" s="219"/>
      <c r="C97" s="210"/>
      <c r="D97" s="213"/>
      <c r="E97" s="213"/>
      <c r="F97" s="213"/>
      <c r="G97" s="207"/>
      <c r="H97" s="228"/>
      <c r="I97" s="207"/>
      <c r="J97" s="159" t="s">
        <v>929</v>
      </c>
      <c r="K97" s="49" t="s">
        <v>335</v>
      </c>
      <c r="L97" s="160" t="s">
        <v>323</v>
      </c>
      <c r="M97" s="213"/>
      <c r="N97" s="33">
        <v>54449</v>
      </c>
      <c r="O97" s="22">
        <v>4</v>
      </c>
      <c r="P97" s="50" t="s">
        <v>700</v>
      </c>
      <c r="Q97" s="28">
        <v>9.37</v>
      </c>
      <c r="R97" s="327">
        <v>2040748.52</v>
      </c>
      <c r="S97" s="327">
        <v>1428523.9639999997</v>
      </c>
      <c r="T97" s="335">
        <v>0.7</v>
      </c>
    </row>
    <row r="98" spans="1:20" s="26" customFormat="1" ht="12" customHeight="1" thickBot="1">
      <c r="A98" s="211"/>
      <c r="B98" s="237"/>
      <c r="C98" s="203"/>
      <c r="D98" s="200"/>
      <c r="E98" s="200"/>
      <c r="F98" s="200"/>
      <c r="G98" s="202"/>
      <c r="H98" s="229"/>
      <c r="I98" s="202"/>
      <c r="J98" s="161" t="s">
        <v>930</v>
      </c>
      <c r="K98" s="44" t="s">
        <v>336</v>
      </c>
      <c r="L98" s="162" t="s">
        <v>324</v>
      </c>
      <c r="M98" s="200"/>
      <c r="N98" s="33">
        <v>54449</v>
      </c>
      <c r="O98" s="45">
        <v>4</v>
      </c>
      <c r="P98" s="45" t="s">
        <v>700</v>
      </c>
      <c r="Q98" s="32">
        <v>9.37</v>
      </c>
      <c r="R98" s="331">
        <v>408149.70399999997</v>
      </c>
      <c r="S98" s="331">
        <v>285704.79279999994</v>
      </c>
      <c r="T98" s="336">
        <v>0.7</v>
      </c>
    </row>
    <row r="99" spans="1:20" s="26" customFormat="1" ht="12" customHeight="1" thickTop="1">
      <c r="A99" s="209" t="s">
        <v>414</v>
      </c>
      <c r="B99" s="212"/>
      <c r="C99" s="209" t="s">
        <v>481</v>
      </c>
      <c r="D99" s="212"/>
      <c r="E99" s="212" t="s">
        <v>416</v>
      </c>
      <c r="F99" s="212" t="s">
        <v>417</v>
      </c>
      <c r="G99" s="206" t="s">
        <v>840</v>
      </c>
      <c r="H99" s="234" t="s">
        <v>482</v>
      </c>
      <c r="I99" s="206">
        <v>3</v>
      </c>
      <c r="J99" s="153" t="s">
        <v>931</v>
      </c>
      <c r="K99" s="49" t="s">
        <v>419</v>
      </c>
      <c r="L99" s="160" t="s">
        <v>319</v>
      </c>
      <c r="M99" s="212" t="s">
        <v>285</v>
      </c>
      <c r="N99" s="57">
        <v>2492</v>
      </c>
      <c r="O99" s="58">
        <v>12</v>
      </c>
      <c r="P99" s="31" t="s">
        <v>700</v>
      </c>
      <c r="Q99" s="24">
        <v>9.37</v>
      </c>
      <c r="R99" s="327">
        <v>58375.1</v>
      </c>
      <c r="S99" s="327">
        <v>35025.06</v>
      </c>
      <c r="T99" s="326">
        <v>0.6</v>
      </c>
    </row>
    <row r="100" spans="1:20" s="26" customFormat="1" ht="12" customHeight="1">
      <c r="A100" s="210"/>
      <c r="B100" s="213"/>
      <c r="C100" s="210"/>
      <c r="D100" s="213"/>
      <c r="E100" s="213"/>
      <c r="F100" s="213"/>
      <c r="G100" s="207"/>
      <c r="H100" s="210"/>
      <c r="I100" s="207"/>
      <c r="J100" s="153" t="s">
        <v>932</v>
      </c>
      <c r="K100" s="48" t="s">
        <v>734</v>
      </c>
      <c r="L100" s="156" t="s">
        <v>321</v>
      </c>
      <c r="M100" s="213"/>
      <c r="N100" s="33">
        <v>2492</v>
      </c>
      <c r="O100" s="22">
        <v>12</v>
      </c>
      <c r="P100" s="31" t="s">
        <v>700</v>
      </c>
      <c r="Q100" s="28">
        <v>9.37</v>
      </c>
      <c r="R100" s="327">
        <v>140100.24</v>
      </c>
      <c r="S100" s="327">
        <v>84060.14399999999</v>
      </c>
      <c r="T100" s="330">
        <v>0.6</v>
      </c>
    </row>
    <row r="101" spans="1:20" s="26" customFormat="1" ht="12" customHeight="1">
      <c r="A101" s="210"/>
      <c r="B101" s="213"/>
      <c r="C101" s="210"/>
      <c r="D101" s="213"/>
      <c r="E101" s="213"/>
      <c r="F101" s="213"/>
      <c r="G101" s="207"/>
      <c r="H101" s="210"/>
      <c r="I101" s="207"/>
      <c r="J101" s="155" t="s">
        <v>933</v>
      </c>
      <c r="K101" s="49" t="s">
        <v>478</v>
      </c>
      <c r="L101" s="160" t="s">
        <v>323</v>
      </c>
      <c r="M101" s="213"/>
      <c r="N101" s="33">
        <v>2492</v>
      </c>
      <c r="O101" s="22">
        <v>12</v>
      </c>
      <c r="P101" s="22" t="s">
        <v>700</v>
      </c>
      <c r="Q101" s="28">
        <v>9.37</v>
      </c>
      <c r="R101" s="327">
        <v>47634.0816</v>
      </c>
      <c r="S101" s="327">
        <v>28580.448959999998</v>
      </c>
      <c r="T101" s="330">
        <v>0.6</v>
      </c>
    </row>
    <row r="102" spans="1:20" s="26" customFormat="1" ht="12" customHeight="1" thickBot="1">
      <c r="A102" s="211"/>
      <c r="B102" s="214"/>
      <c r="C102" s="203"/>
      <c r="D102" s="200"/>
      <c r="E102" s="200"/>
      <c r="F102" s="200"/>
      <c r="G102" s="202"/>
      <c r="H102" s="203"/>
      <c r="I102" s="202"/>
      <c r="J102" s="157" t="s">
        <v>934</v>
      </c>
      <c r="K102" s="55" t="s">
        <v>735</v>
      </c>
      <c r="L102" s="158" t="s">
        <v>324</v>
      </c>
      <c r="M102" s="200"/>
      <c r="N102" s="36">
        <v>2492</v>
      </c>
      <c r="O102" s="56">
        <v>12</v>
      </c>
      <c r="P102" s="56" t="s">
        <v>700</v>
      </c>
      <c r="Q102" s="32">
        <v>9.37</v>
      </c>
      <c r="R102" s="331">
        <v>56040.096</v>
      </c>
      <c r="S102" s="331">
        <v>33624.0576</v>
      </c>
      <c r="T102" s="336">
        <v>0.6</v>
      </c>
    </row>
    <row r="103" spans="1:20" s="26" customFormat="1" ht="12" customHeight="1" thickTop="1">
      <c r="A103" s="198" t="s">
        <v>414</v>
      </c>
      <c r="B103" s="219"/>
      <c r="C103" s="210" t="s">
        <v>699</v>
      </c>
      <c r="D103" s="213"/>
      <c r="E103" s="213" t="s">
        <v>416</v>
      </c>
      <c r="F103" s="238" t="s">
        <v>417</v>
      </c>
      <c r="G103" s="207" t="s">
        <v>841</v>
      </c>
      <c r="H103" s="228" t="s">
        <v>698</v>
      </c>
      <c r="I103" s="201">
        <v>3</v>
      </c>
      <c r="J103" s="153" t="s">
        <v>935</v>
      </c>
      <c r="K103" s="46" t="s">
        <v>419</v>
      </c>
      <c r="L103" s="154" t="s">
        <v>319</v>
      </c>
      <c r="M103" s="238" t="s">
        <v>285</v>
      </c>
      <c r="N103" s="33">
        <f>(23539/4)</f>
        <v>5884.75</v>
      </c>
      <c r="O103" s="31">
        <v>12</v>
      </c>
      <c r="P103" s="31" t="s">
        <v>700</v>
      </c>
      <c r="Q103" s="24">
        <v>9.37</v>
      </c>
      <c r="R103" s="327">
        <v>137850.26875</v>
      </c>
      <c r="S103" s="327">
        <v>55140.1075</v>
      </c>
      <c r="T103" s="330">
        <v>0.4</v>
      </c>
    </row>
    <row r="104" spans="1:20" s="26" customFormat="1" ht="12" customHeight="1">
      <c r="A104" s="195"/>
      <c r="B104" s="219"/>
      <c r="C104" s="210"/>
      <c r="D104" s="213"/>
      <c r="E104" s="213"/>
      <c r="F104" s="213"/>
      <c r="G104" s="207"/>
      <c r="H104" s="228"/>
      <c r="I104" s="207"/>
      <c r="J104" s="155" t="s">
        <v>936</v>
      </c>
      <c r="K104" s="48" t="s">
        <v>736</v>
      </c>
      <c r="L104" s="156" t="s">
        <v>321</v>
      </c>
      <c r="M104" s="213"/>
      <c r="N104" s="21">
        <v>5884.75</v>
      </c>
      <c r="O104" s="22">
        <v>12</v>
      </c>
      <c r="P104" s="22" t="s">
        <v>700</v>
      </c>
      <c r="Q104" s="28">
        <v>9.37</v>
      </c>
      <c r="R104" s="327">
        <v>330840.64499999996</v>
      </c>
      <c r="S104" s="327">
        <v>99252.19349999998</v>
      </c>
      <c r="T104" s="328">
        <v>0.3</v>
      </c>
    </row>
    <row r="105" spans="1:20" s="26" customFormat="1" ht="12" customHeight="1">
      <c r="A105" s="195"/>
      <c r="B105" s="219"/>
      <c r="C105" s="210"/>
      <c r="D105" s="213"/>
      <c r="E105" s="213"/>
      <c r="F105" s="213"/>
      <c r="G105" s="207"/>
      <c r="H105" s="228"/>
      <c r="I105" s="207"/>
      <c r="J105" s="159" t="s">
        <v>937</v>
      </c>
      <c r="K105" s="49" t="s">
        <v>425</v>
      </c>
      <c r="L105" s="160" t="s">
        <v>321</v>
      </c>
      <c r="M105" s="213"/>
      <c r="N105" s="21">
        <v>5884.75</v>
      </c>
      <c r="O105" s="22">
        <v>12</v>
      </c>
      <c r="P105" s="50" t="s">
        <v>700</v>
      </c>
      <c r="Q105" s="28">
        <v>9.37</v>
      </c>
      <c r="R105" s="327">
        <v>330840.64499999996</v>
      </c>
      <c r="S105" s="327">
        <v>132336.258</v>
      </c>
      <c r="T105" s="335">
        <v>0.4</v>
      </c>
    </row>
    <row r="106" spans="1:20" s="26" customFormat="1" ht="12" customHeight="1">
      <c r="A106" s="195"/>
      <c r="B106" s="219"/>
      <c r="C106" s="210"/>
      <c r="D106" s="213"/>
      <c r="E106" s="213"/>
      <c r="F106" s="213"/>
      <c r="G106" s="207"/>
      <c r="H106" s="228"/>
      <c r="I106" s="207"/>
      <c r="J106" s="159" t="s">
        <v>938</v>
      </c>
      <c r="K106" s="49" t="s">
        <v>791</v>
      </c>
      <c r="L106" s="160" t="s">
        <v>320</v>
      </c>
      <c r="M106" s="213"/>
      <c r="N106" s="21">
        <v>5884.75</v>
      </c>
      <c r="O106" s="22">
        <v>12</v>
      </c>
      <c r="P106" s="50" t="s">
        <v>700</v>
      </c>
      <c r="Q106" s="28">
        <v>9.37</v>
      </c>
      <c r="R106" s="327">
        <v>330840.64499999996</v>
      </c>
      <c r="S106" s="327">
        <v>132336.258</v>
      </c>
      <c r="T106" s="335">
        <v>0.4</v>
      </c>
    </row>
    <row r="107" spans="1:20" s="26" customFormat="1" ht="12" customHeight="1">
      <c r="A107" s="195"/>
      <c r="B107" s="219"/>
      <c r="C107" s="210"/>
      <c r="D107" s="213"/>
      <c r="E107" s="213"/>
      <c r="F107" s="213"/>
      <c r="G107" s="207"/>
      <c r="H107" s="228"/>
      <c r="I107" s="207"/>
      <c r="J107" s="159" t="s">
        <v>939</v>
      </c>
      <c r="K107" s="49" t="s">
        <v>792</v>
      </c>
      <c r="L107" s="160" t="s">
        <v>321</v>
      </c>
      <c r="M107" s="213"/>
      <c r="N107" s="21">
        <v>5884.75</v>
      </c>
      <c r="O107" s="22">
        <v>12</v>
      </c>
      <c r="P107" s="50" t="s">
        <v>700</v>
      </c>
      <c r="Q107" s="28">
        <v>9.37</v>
      </c>
      <c r="R107" s="327">
        <v>330840.64499999996</v>
      </c>
      <c r="S107" s="327">
        <v>231588.45149999997</v>
      </c>
      <c r="T107" s="335">
        <v>0.7</v>
      </c>
    </row>
    <row r="108" spans="1:20" s="26" customFormat="1" ht="12" customHeight="1" thickBot="1">
      <c r="A108" s="199"/>
      <c r="B108" s="237"/>
      <c r="C108" s="203"/>
      <c r="D108" s="200"/>
      <c r="E108" s="200"/>
      <c r="F108" s="200"/>
      <c r="G108" s="202"/>
      <c r="H108" s="229"/>
      <c r="I108" s="202"/>
      <c r="J108" s="161" t="s">
        <v>940</v>
      </c>
      <c r="K108" s="44" t="s">
        <v>737</v>
      </c>
      <c r="L108" s="162" t="s">
        <v>324</v>
      </c>
      <c r="M108" s="200"/>
      <c r="N108" s="36">
        <v>5884.75</v>
      </c>
      <c r="O108" s="45">
        <v>12</v>
      </c>
      <c r="P108" s="45" t="s">
        <v>700</v>
      </c>
      <c r="Q108" s="32">
        <v>9.37</v>
      </c>
      <c r="R108" s="331">
        <v>132336.258</v>
      </c>
      <c r="S108" s="331">
        <v>92635.38059999999</v>
      </c>
      <c r="T108" s="336">
        <v>0.7</v>
      </c>
    </row>
    <row r="109" spans="1:20" s="26" customFormat="1" ht="12" customHeight="1" thickTop="1">
      <c r="A109" s="195" t="s">
        <v>414</v>
      </c>
      <c r="B109" s="219"/>
      <c r="C109" s="210" t="s">
        <v>490</v>
      </c>
      <c r="D109" s="213"/>
      <c r="E109" s="213" t="s">
        <v>416</v>
      </c>
      <c r="F109" s="213" t="s">
        <v>417</v>
      </c>
      <c r="G109" s="207" t="s">
        <v>842</v>
      </c>
      <c r="H109" s="228" t="s">
        <v>804</v>
      </c>
      <c r="I109" s="207">
        <v>3</v>
      </c>
      <c r="J109" s="153" t="s">
        <v>941</v>
      </c>
      <c r="K109" s="46" t="s">
        <v>419</v>
      </c>
      <c r="L109" s="154" t="s">
        <v>319</v>
      </c>
      <c r="M109" s="238" t="s">
        <v>818</v>
      </c>
      <c r="N109" s="33">
        <f>93075*0.1</f>
        <v>9307.5</v>
      </c>
      <c r="O109" s="31">
        <v>12</v>
      </c>
      <c r="P109" s="31" t="s">
        <v>700</v>
      </c>
      <c r="Q109" s="24">
        <v>9.37</v>
      </c>
      <c r="R109" s="327">
        <v>218028.18749999997</v>
      </c>
      <c r="S109" s="327">
        <v>130816.91249999998</v>
      </c>
      <c r="T109" s="330">
        <v>0.6</v>
      </c>
    </row>
    <row r="110" spans="1:20" s="26" customFormat="1" ht="12" customHeight="1">
      <c r="A110" s="195"/>
      <c r="B110" s="219"/>
      <c r="C110" s="210"/>
      <c r="D110" s="213"/>
      <c r="E110" s="213"/>
      <c r="F110" s="213"/>
      <c r="G110" s="207"/>
      <c r="H110" s="228"/>
      <c r="I110" s="207"/>
      <c r="J110" s="155" t="s">
        <v>942</v>
      </c>
      <c r="K110" s="48" t="s">
        <v>770</v>
      </c>
      <c r="L110" s="156" t="s">
        <v>321</v>
      </c>
      <c r="M110" s="213"/>
      <c r="N110" s="21">
        <v>9307.5</v>
      </c>
      <c r="O110" s="22">
        <v>12</v>
      </c>
      <c r="P110" s="22" t="s">
        <v>700</v>
      </c>
      <c r="Q110" s="28">
        <v>9.37</v>
      </c>
      <c r="R110" s="327">
        <v>523267.65</v>
      </c>
      <c r="S110" s="327">
        <v>313960.59</v>
      </c>
      <c r="T110" s="328">
        <v>0.6</v>
      </c>
    </row>
    <row r="111" spans="1:20" s="26" customFormat="1" ht="12" customHeight="1">
      <c r="A111" s="195"/>
      <c r="B111" s="219"/>
      <c r="C111" s="210"/>
      <c r="D111" s="213"/>
      <c r="E111" s="213"/>
      <c r="F111" s="213"/>
      <c r="G111" s="207"/>
      <c r="H111" s="228"/>
      <c r="I111" s="207"/>
      <c r="J111" s="159" t="s">
        <v>943</v>
      </c>
      <c r="K111" s="49" t="s">
        <v>774</v>
      </c>
      <c r="L111" s="160" t="s">
        <v>323</v>
      </c>
      <c r="M111" s="213"/>
      <c r="N111" s="21">
        <v>9307.5</v>
      </c>
      <c r="O111" s="22">
        <v>12</v>
      </c>
      <c r="P111" s="50" t="s">
        <v>700</v>
      </c>
      <c r="Q111" s="28">
        <v>9.37</v>
      </c>
      <c r="R111" s="327">
        <v>177911.001</v>
      </c>
      <c r="S111" s="327">
        <v>106746.60059999999</v>
      </c>
      <c r="T111" s="335">
        <v>0.6</v>
      </c>
    </row>
    <row r="112" spans="1:20" s="26" customFormat="1" ht="26.25" customHeight="1" thickBot="1">
      <c r="A112" s="199"/>
      <c r="B112" s="237"/>
      <c r="C112" s="203"/>
      <c r="D112" s="200"/>
      <c r="E112" s="200"/>
      <c r="F112" s="200"/>
      <c r="G112" s="202"/>
      <c r="H112" s="229"/>
      <c r="I112" s="202"/>
      <c r="J112" s="161" t="s">
        <v>944</v>
      </c>
      <c r="K112" s="44" t="s">
        <v>773</v>
      </c>
      <c r="L112" s="162" t="s">
        <v>324</v>
      </c>
      <c r="M112" s="200"/>
      <c r="N112" s="36">
        <v>9307.5</v>
      </c>
      <c r="O112" s="56">
        <v>12</v>
      </c>
      <c r="P112" s="45" t="s">
        <v>700</v>
      </c>
      <c r="Q112" s="32">
        <v>9.37</v>
      </c>
      <c r="R112" s="331">
        <v>209307.06</v>
      </c>
      <c r="S112" s="331">
        <v>125584.23599999999</v>
      </c>
      <c r="T112" s="336">
        <v>0.6</v>
      </c>
    </row>
    <row r="113" spans="1:20" s="26" customFormat="1" ht="12" customHeight="1" thickTop="1">
      <c r="A113" s="198" t="s">
        <v>414</v>
      </c>
      <c r="B113" s="219"/>
      <c r="C113" s="210">
        <v>109</v>
      </c>
      <c r="D113" s="213"/>
      <c r="E113" s="213" t="s">
        <v>416</v>
      </c>
      <c r="F113" s="238" t="s">
        <v>417</v>
      </c>
      <c r="G113" s="207" t="s">
        <v>843</v>
      </c>
      <c r="H113" s="228" t="s">
        <v>504</v>
      </c>
      <c r="I113" s="201">
        <v>1</v>
      </c>
      <c r="J113" s="153" t="s">
        <v>945</v>
      </c>
      <c r="K113" s="46" t="s">
        <v>419</v>
      </c>
      <c r="L113" s="154" t="s">
        <v>319</v>
      </c>
      <c r="M113" s="238" t="s">
        <v>507</v>
      </c>
      <c r="N113" s="33">
        <v>100</v>
      </c>
      <c r="O113" s="31">
        <v>1</v>
      </c>
      <c r="P113" s="31" t="s">
        <v>700</v>
      </c>
      <c r="Q113" s="24">
        <v>9.37</v>
      </c>
      <c r="R113" s="327">
        <v>2342.5</v>
      </c>
      <c r="S113" s="327">
        <v>702.75</v>
      </c>
      <c r="T113" s="330">
        <v>0.3</v>
      </c>
    </row>
    <row r="114" spans="1:20" s="26" customFormat="1" ht="12" customHeight="1">
      <c r="A114" s="195"/>
      <c r="B114" s="219"/>
      <c r="C114" s="210"/>
      <c r="D114" s="213"/>
      <c r="E114" s="213"/>
      <c r="F114" s="213"/>
      <c r="G114" s="207"/>
      <c r="H114" s="228"/>
      <c r="I114" s="207"/>
      <c r="J114" s="155" t="s">
        <v>946</v>
      </c>
      <c r="K114" s="48" t="s">
        <v>697</v>
      </c>
      <c r="L114" s="156" t="s">
        <v>321</v>
      </c>
      <c r="M114" s="213"/>
      <c r="N114" s="21">
        <v>100</v>
      </c>
      <c r="O114" s="22">
        <v>1</v>
      </c>
      <c r="P114" s="22" t="s">
        <v>700</v>
      </c>
      <c r="Q114" s="28">
        <v>9.37</v>
      </c>
      <c r="R114" s="327">
        <v>14992</v>
      </c>
      <c r="S114" s="327">
        <v>4497.6</v>
      </c>
      <c r="T114" s="328">
        <v>0.3</v>
      </c>
    </row>
    <row r="115" spans="1:20" s="26" customFormat="1" ht="38.25" customHeight="1" thickBot="1">
      <c r="A115" s="199"/>
      <c r="B115" s="237"/>
      <c r="C115" s="203"/>
      <c r="D115" s="200"/>
      <c r="E115" s="200"/>
      <c r="F115" s="200"/>
      <c r="G115" s="202"/>
      <c r="H115" s="229"/>
      <c r="I115" s="202"/>
      <c r="J115" s="161" t="s">
        <v>947</v>
      </c>
      <c r="K115" s="44" t="s">
        <v>505</v>
      </c>
      <c r="L115" s="162" t="s">
        <v>320</v>
      </c>
      <c r="M115" s="200"/>
      <c r="N115" s="37">
        <v>100</v>
      </c>
      <c r="O115" s="45">
        <v>1</v>
      </c>
      <c r="P115" s="45" t="s">
        <v>700</v>
      </c>
      <c r="Q115" s="32">
        <v>9.37</v>
      </c>
      <c r="R115" s="331">
        <v>179904</v>
      </c>
      <c r="S115" s="331">
        <v>53971.2</v>
      </c>
      <c r="T115" s="336">
        <v>0.3</v>
      </c>
    </row>
    <row r="116" spans="1:20" s="26" customFormat="1" ht="12" customHeight="1" thickTop="1">
      <c r="A116" s="198" t="s">
        <v>414</v>
      </c>
      <c r="B116" s="219"/>
      <c r="C116" s="210" t="s">
        <v>506</v>
      </c>
      <c r="D116" s="213"/>
      <c r="E116" s="213" t="s">
        <v>416</v>
      </c>
      <c r="F116" s="238" t="s">
        <v>417</v>
      </c>
      <c r="G116" s="207" t="s">
        <v>409</v>
      </c>
      <c r="H116" s="228" t="s">
        <v>738</v>
      </c>
      <c r="I116" s="201">
        <v>1</v>
      </c>
      <c r="J116" s="153" t="s">
        <v>479</v>
      </c>
      <c r="K116" s="46" t="s">
        <v>419</v>
      </c>
      <c r="L116" s="154" t="s">
        <v>319</v>
      </c>
      <c r="M116" s="238" t="s">
        <v>340</v>
      </c>
      <c r="N116" s="33"/>
      <c r="O116" s="31"/>
      <c r="P116" s="31"/>
      <c r="Q116" s="24"/>
      <c r="R116" s="327"/>
      <c r="S116" s="327"/>
      <c r="T116" s="330"/>
    </row>
    <row r="117" spans="1:20" s="26" customFormat="1" ht="12" customHeight="1">
      <c r="A117" s="195"/>
      <c r="B117" s="219"/>
      <c r="C117" s="210"/>
      <c r="D117" s="213"/>
      <c r="E117" s="213"/>
      <c r="F117" s="213"/>
      <c r="G117" s="207"/>
      <c r="H117" s="228"/>
      <c r="I117" s="207"/>
      <c r="J117" s="159" t="s">
        <v>480</v>
      </c>
      <c r="K117" s="49" t="s">
        <v>515</v>
      </c>
      <c r="L117" s="160" t="s">
        <v>321</v>
      </c>
      <c r="M117" s="213"/>
      <c r="N117" s="59"/>
      <c r="O117" s="50"/>
      <c r="P117" s="50"/>
      <c r="Q117" s="28"/>
      <c r="R117" s="327"/>
      <c r="S117" s="327"/>
      <c r="T117" s="335"/>
    </row>
    <row r="118" spans="1:20" s="26" customFormat="1" ht="13.5" customHeight="1" thickBot="1">
      <c r="A118" s="199"/>
      <c r="B118" s="237"/>
      <c r="C118" s="203"/>
      <c r="D118" s="200"/>
      <c r="E118" s="200"/>
      <c r="F118" s="200"/>
      <c r="G118" s="202"/>
      <c r="H118" s="229"/>
      <c r="I118" s="202"/>
      <c r="J118" s="161" t="s">
        <v>948</v>
      </c>
      <c r="K118" s="44" t="s">
        <v>509</v>
      </c>
      <c r="L118" s="162" t="s">
        <v>320</v>
      </c>
      <c r="M118" s="200"/>
      <c r="N118" s="36"/>
      <c r="O118" s="45"/>
      <c r="P118" s="45"/>
      <c r="Q118" s="32"/>
      <c r="R118" s="331"/>
      <c r="S118" s="331"/>
      <c r="T118" s="336"/>
    </row>
    <row r="119" spans="1:20" s="26" customFormat="1" ht="12" customHeight="1" thickTop="1">
      <c r="A119" s="198" t="s">
        <v>414</v>
      </c>
      <c r="B119" s="219"/>
      <c r="C119" s="210" t="s">
        <v>511</v>
      </c>
      <c r="D119" s="213"/>
      <c r="E119" s="213" t="s">
        <v>416</v>
      </c>
      <c r="F119" s="238" t="s">
        <v>417</v>
      </c>
      <c r="G119" s="207" t="s">
        <v>844</v>
      </c>
      <c r="H119" s="228" t="s">
        <v>512</v>
      </c>
      <c r="I119" s="201">
        <v>14</v>
      </c>
      <c r="J119" s="153" t="s">
        <v>949</v>
      </c>
      <c r="K119" s="46" t="s">
        <v>419</v>
      </c>
      <c r="L119" s="154" t="s">
        <v>319</v>
      </c>
      <c r="M119" s="238" t="s">
        <v>510</v>
      </c>
      <c r="N119" s="33">
        <v>100</v>
      </c>
      <c r="O119" s="31">
        <v>24</v>
      </c>
      <c r="P119" s="31" t="s">
        <v>700</v>
      </c>
      <c r="Q119" s="24">
        <v>9.37</v>
      </c>
      <c r="R119" s="327">
        <v>2342.5</v>
      </c>
      <c r="S119" s="327">
        <v>468.5</v>
      </c>
      <c r="T119" s="330">
        <v>0.2</v>
      </c>
    </row>
    <row r="120" spans="1:20" s="26" customFormat="1" ht="12" customHeight="1">
      <c r="A120" s="195"/>
      <c r="B120" s="219"/>
      <c r="C120" s="210"/>
      <c r="D120" s="213"/>
      <c r="E120" s="213"/>
      <c r="F120" s="213"/>
      <c r="G120" s="207"/>
      <c r="H120" s="228"/>
      <c r="I120" s="207"/>
      <c r="J120" s="155" t="s">
        <v>950</v>
      </c>
      <c r="K120" s="48" t="s">
        <v>513</v>
      </c>
      <c r="L120" s="156" t="s">
        <v>321</v>
      </c>
      <c r="M120" s="213"/>
      <c r="N120" s="21">
        <v>100</v>
      </c>
      <c r="O120" s="22">
        <v>24</v>
      </c>
      <c r="P120" s="22" t="s">
        <v>700</v>
      </c>
      <c r="Q120" s="28">
        <v>9.37</v>
      </c>
      <c r="R120" s="327">
        <v>11244</v>
      </c>
      <c r="S120" s="327">
        <v>2248.8</v>
      </c>
      <c r="T120" s="328">
        <v>0.2</v>
      </c>
    </row>
    <row r="121" spans="1:20" s="26" customFormat="1" ht="14.25" customHeight="1" thickBot="1">
      <c r="A121" s="199"/>
      <c r="B121" s="237"/>
      <c r="C121" s="203"/>
      <c r="D121" s="200"/>
      <c r="E121" s="200"/>
      <c r="F121" s="200"/>
      <c r="G121" s="202"/>
      <c r="H121" s="229"/>
      <c r="I121" s="202"/>
      <c r="J121" s="161" t="s">
        <v>951</v>
      </c>
      <c r="K121" s="44" t="s">
        <v>330</v>
      </c>
      <c r="L121" s="162" t="s">
        <v>325</v>
      </c>
      <c r="M121" s="200"/>
      <c r="N121" s="61">
        <v>100</v>
      </c>
      <c r="O121" s="45">
        <v>24</v>
      </c>
      <c r="P121" s="22" t="s">
        <v>700</v>
      </c>
      <c r="Q121" s="32">
        <v>9.37</v>
      </c>
      <c r="R121" s="331">
        <v>3822.96</v>
      </c>
      <c r="S121" s="331">
        <v>764.5920000000001</v>
      </c>
      <c r="T121" s="336">
        <v>0.2</v>
      </c>
    </row>
    <row r="122" spans="1:20" s="26" customFormat="1" ht="12" customHeight="1" thickTop="1">
      <c r="A122" s="198" t="s">
        <v>414</v>
      </c>
      <c r="B122" s="219"/>
      <c r="C122" s="210" t="s">
        <v>514</v>
      </c>
      <c r="D122" s="213"/>
      <c r="E122" s="213" t="s">
        <v>416</v>
      </c>
      <c r="F122" s="238" t="s">
        <v>417</v>
      </c>
      <c r="G122" s="207" t="s">
        <v>845</v>
      </c>
      <c r="H122" s="228" t="s">
        <v>751</v>
      </c>
      <c r="I122" s="201">
        <v>14</v>
      </c>
      <c r="J122" s="153" t="s">
        <v>952</v>
      </c>
      <c r="K122" s="46" t="s">
        <v>419</v>
      </c>
      <c r="L122" s="154" t="s">
        <v>319</v>
      </c>
      <c r="M122" s="238" t="s">
        <v>510</v>
      </c>
      <c r="N122" s="33">
        <v>100</v>
      </c>
      <c r="O122" s="22">
        <v>24</v>
      </c>
      <c r="P122" s="22" t="s">
        <v>700</v>
      </c>
      <c r="Q122" s="24">
        <v>9.37</v>
      </c>
      <c r="R122" s="327">
        <v>2342.5</v>
      </c>
      <c r="S122" s="327">
        <v>937</v>
      </c>
      <c r="T122" s="330">
        <v>0.4</v>
      </c>
    </row>
    <row r="123" spans="1:20" s="26" customFormat="1" ht="12" customHeight="1">
      <c r="A123" s="195"/>
      <c r="B123" s="219"/>
      <c r="C123" s="210"/>
      <c r="D123" s="213"/>
      <c r="E123" s="213"/>
      <c r="F123" s="213"/>
      <c r="G123" s="207"/>
      <c r="H123" s="228"/>
      <c r="I123" s="207"/>
      <c r="J123" s="155" t="s">
        <v>953</v>
      </c>
      <c r="K123" s="48" t="s">
        <v>516</v>
      </c>
      <c r="L123" s="156" t="s">
        <v>321</v>
      </c>
      <c r="M123" s="213"/>
      <c r="N123" s="21">
        <v>100</v>
      </c>
      <c r="O123" s="22">
        <v>24</v>
      </c>
      <c r="P123" s="22" t="s">
        <v>700</v>
      </c>
      <c r="Q123" s="28">
        <v>9.37</v>
      </c>
      <c r="R123" s="327">
        <v>11244</v>
      </c>
      <c r="S123" s="327">
        <v>3373.2</v>
      </c>
      <c r="T123" s="328">
        <v>0.3</v>
      </c>
    </row>
    <row r="124" spans="1:20" s="26" customFormat="1" ht="12" customHeight="1" thickBot="1">
      <c r="A124" s="199"/>
      <c r="B124" s="237"/>
      <c r="C124" s="203"/>
      <c r="D124" s="200"/>
      <c r="E124" s="200"/>
      <c r="F124" s="200"/>
      <c r="G124" s="202"/>
      <c r="H124" s="229"/>
      <c r="I124" s="202"/>
      <c r="J124" s="161" t="s">
        <v>954</v>
      </c>
      <c r="K124" s="44" t="s">
        <v>517</v>
      </c>
      <c r="L124" s="162" t="s">
        <v>324</v>
      </c>
      <c r="M124" s="200"/>
      <c r="N124" s="61">
        <v>100</v>
      </c>
      <c r="O124" s="45">
        <v>24</v>
      </c>
      <c r="P124" s="22" t="s">
        <v>700</v>
      </c>
      <c r="Q124" s="32">
        <v>9.37</v>
      </c>
      <c r="R124" s="331">
        <v>3822.96</v>
      </c>
      <c r="S124" s="331">
        <v>1146.888</v>
      </c>
      <c r="T124" s="336">
        <v>0.3</v>
      </c>
    </row>
    <row r="125" spans="1:20" s="26" customFormat="1" ht="12" customHeight="1" thickTop="1">
      <c r="A125" s="195" t="s">
        <v>414</v>
      </c>
      <c r="B125" s="219"/>
      <c r="C125" s="210" t="s">
        <v>518</v>
      </c>
      <c r="D125" s="213"/>
      <c r="E125" s="213" t="s">
        <v>416</v>
      </c>
      <c r="F125" s="213" t="s">
        <v>417</v>
      </c>
      <c r="G125" s="207" t="s">
        <v>410</v>
      </c>
      <c r="H125" s="228" t="s">
        <v>519</v>
      </c>
      <c r="I125" s="201">
        <v>1</v>
      </c>
      <c r="J125" s="153" t="s">
        <v>483</v>
      </c>
      <c r="K125" s="46" t="s">
        <v>419</v>
      </c>
      <c r="L125" s="154" t="s">
        <v>319</v>
      </c>
      <c r="M125" s="238" t="s">
        <v>233</v>
      </c>
      <c r="N125" s="33">
        <v>100</v>
      </c>
      <c r="O125" s="31">
        <v>1</v>
      </c>
      <c r="P125" s="31" t="s">
        <v>700</v>
      </c>
      <c r="Q125" s="24">
        <v>9.37</v>
      </c>
      <c r="R125" s="327">
        <v>2342.5</v>
      </c>
      <c r="S125" s="327">
        <v>937</v>
      </c>
      <c r="T125" s="330">
        <v>0.4</v>
      </c>
    </row>
    <row r="126" spans="1:20" s="26" customFormat="1" ht="12" customHeight="1">
      <c r="A126" s="195"/>
      <c r="B126" s="219"/>
      <c r="C126" s="210"/>
      <c r="D126" s="213"/>
      <c r="E126" s="213"/>
      <c r="F126" s="213"/>
      <c r="G126" s="207"/>
      <c r="H126" s="228"/>
      <c r="I126" s="207"/>
      <c r="J126" s="155" t="s">
        <v>484</v>
      </c>
      <c r="K126" s="48" t="s">
        <v>520</v>
      </c>
      <c r="L126" s="156" t="s">
        <v>321</v>
      </c>
      <c r="M126" s="213"/>
      <c r="N126" s="21">
        <v>100</v>
      </c>
      <c r="O126" s="22">
        <v>1</v>
      </c>
      <c r="P126" s="22" t="s">
        <v>700</v>
      </c>
      <c r="Q126" s="28">
        <v>9.37</v>
      </c>
      <c r="R126" s="327">
        <v>3748</v>
      </c>
      <c r="S126" s="327">
        <v>1499.2</v>
      </c>
      <c r="T126" s="328">
        <v>0.4</v>
      </c>
    </row>
    <row r="127" spans="1:20" s="26" customFormat="1" ht="12" customHeight="1">
      <c r="A127" s="195"/>
      <c r="B127" s="219"/>
      <c r="C127" s="210"/>
      <c r="D127" s="213"/>
      <c r="E127" s="213"/>
      <c r="F127" s="213"/>
      <c r="G127" s="207"/>
      <c r="H127" s="228"/>
      <c r="I127" s="207"/>
      <c r="J127" s="159" t="s">
        <v>955</v>
      </c>
      <c r="K127" s="49" t="s">
        <v>521</v>
      </c>
      <c r="L127" s="160" t="s">
        <v>320</v>
      </c>
      <c r="M127" s="213"/>
      <c r="N127" s="59">
        <v>100</v>
      </c>
      <c r="O127" s="50">
        <v>1</v>
      </c>
      <c r="P127" s="50" t="s">
        <v>700</v>
      </c>
      <c r="Q127" s="28">
        <v>9.37</v>
      </c>
      <c r="R127" s="327">
        <v>22488</v>
      </c>
      <c r="S127" s="327">
        <v>8995.2</v>
      </c>
      <c r="T127" s="335">
        <v>0.4</v>
      </c>
    </row>
    <row r="128" spans="1:20" s="26" customFormat="1" ht="12" customHeight="1" thickBot="1">
      <c r="A128" s="199"/>
      <c r="B128" s="237"/>
      <c r="C128" s="203"/>
      <c r="D128" s="200"/>
      <c r="E128" s="200"/>
      <c r="F128" s="200"/>
      <c r="G128" s="202"/>
      <c r="H128" s="229"/>
      <c r="I128" s="202"/>
      <c r="J128" s="161" t="s">
        <v>485</v>
      </c>
      <c r="K128" s="44" t="s">
        <v>522</v>
      </c>
      <c r="L128" s="162" t="s">
        <v>320</v>
      </c>
      <c r="M128" s="200"/>
      <c r="N128" s="61">
        <v>100</v>
      </c>
      <c r="O128" s="45">
        <v>1</v>
      </c>
      <c r="P128" s="45" t="s">
        <v>700</v>
      </c>
      <c r="Q128" s="32">
        <v>9.37</v>
      </c>
      <c r="R128" s="331">
        <v>22488</v>
      </c>
      <c r="S128" s="331">
        <v>8995.2</v>
      </c>
      <c r="T128" s="336">
        <v>0.4</v>
      </c>
    </row>
    <row r="129" spans="1:20" s="26" customFormat="1" ht="12" customHeight="1" thickTop="1">
      <c r="A129" s="195" t="s">
        <v>414</v>
      </c>
      <c r="B129" s="218" t="s">
        <v>554</v>
      </c>
      <c r="C129" s="201" t="s">
        <v>829</v>
      </c>
      <c r="D129" s="238"/>
      <c r="E129" s="238" t="s">
        <v>416</v>
      </c>
      <c r="F129" s="238" t="s">
        <v>339</v>
      </c>
      <c r="G129" s="201" t="s">
        <v>846</v>
      </c>
      <c r="H129" s="227" t="s">
        <v>786</v>
      </c>
      <c r="I129" s="201">
        <v>3</v>
      </c>
      <c r="J129" s="165" t="s">
        <v>956</v>
      </c>
      <c r="K129" s="142" t="s">
        <v>419</v>
      </c>
      <c r="L129" s="166" t="s">
        <v>319</v>
      </c>
      <c r="M129" s="238" t="s">
        <v>233</v>
      </c>
      <c r="N129" s="33">
        <v>100</v>
      </c>
      <c r="O129" s="58">
        <v>1</v>
      </c>
      <c r="P129" s="58" t="s">
        <v>700</v>
      </c>
      <c r="Q129" s="24">
        <v>9.37</v>
      </c>
      <c r="R129" s="327">
        <v>2342.5</v>
      </c>
      <c r="S129" s="327">
        <v>1054.125</v>
      </c>
      <c r="T129" s="326">
        <v>0.45</v>
      </c>
    </row>
    <row r="130" spans="1:20" s="26" customFormat="1" ht="50.25" customHeight="1" thickBot="1">
      <c r="A130" s="195"/>
      <c r="B130" s="219"/>
      <c r="C130" s="208"/>
      <c r="D130" s="214"/>
      <c r="E130" s="214"/>
      <c r="F130" s="214"/>
      <c r="G130" s="208"/>
      <c r="H130" s="302"/>
      <c r="I130" s="208"/>
      <c r="J130" s="157" t="s">
        <v>957</v>
      </c>
      <c r="K130" s="55" t="s">
        <v>718</v>
      </c>
      <c r="L130" s="158" t="s">
        <v>326</v>
      </c>
      <c r="M130" s="214"/>
      <c r="N130" s="36">
        <v>100</v>
      </c>
      <c r="O130" s="60">
        <v>1</v>
      </c>
      <c r="P130" s="56" t="s">
        <v>700</v>
      </c>
      <c r="Q130" s="32">
        <v>9.37</v>
      </c>
      <c r="R130" s="331">
        <v>937</v>
      </c>
      <c r="S130" s="331">
        <v>421.65</v>
      </c>
      <c r="T130" s="334">
        <v>0.45</v>
      </c>
    </row>
    <row r="131" spans="1:20" s="26" customFormat="1" ht="12" customHeight="1" thickTop="1">
      <c r="A131" s="198" t="s">
        <v>414</v>
      </c>
      <c r="B131" s="218" t="s">
        <v>554</v>
      </c>
      <c r="C131" s="207" t="s">
        <v>701</v>
      </c>
      <c r="D131" s="213" t="s">
        <v>328</v>
      </c>
      <c r="E131" s="213" t="s">
        <v>416</v>
      </c>
      <c r="F131" s="213" t="s">
        <v>338</v>
      </c>
      <c r="G131" s="207" t="s">
        <v>847</v>
      </c>
      <c r="H131" s="228" t="s">
        <v>708</v>
      </c>
      <c r="I131" s="207">
        <v>3</v>
      </c>
      <c r="J131" s="153" t="s">
        <v>958</v>
      </c>
      <c r="K131" s="46" t="s">
        <v>419</v>
      </c>
      <c r="L131" s="154" t="s">
        <v>319</v>
      </c>
      <c r="M131" s="213" t="s">
        <v>342</v>
      </c>
      <c r="N131" s="33"/>
      <c r="O131" s="31"/>
      <c r="P131" s="31"/>
      <c r="Q131" s="24"/>
      <c r="R131" s="327"/>
      <c r="S131" s="327"/>
      <c r="T131" s="330"/>
    </row>
    <row r="132" spans="1:20" s="26" customFormat="1" ht="12" customHeight="1">
      <c r="A132" s="195"/>
      <c r="B132" s="219"/>
      <c r="C132" s="207"/>
      <c r="D132" s="213"/>
      <c r="E132" s="213"/>
      <c r="F132" s="213"/>
      <c r="G132" s="207"/>
      <c r="H132" s="228"/>
      <c r="I132" s="207"/>
      <c r="J132" s="155" t="s">
        <v>959</v>
      </c>
      <c r="K132" s="48" t="s">
        <v>709</v>
      </c>
      <c r="L132" s="156" t="s">
        <v>321</v>
      </c>
      <c r="M132" s="213"/>
      <c r="N132" s="21"/>
      <c r="O132" s="22"/>
      <c r="P132" s="22"/>
      <c r="Q132" s="28"/>
      <c r="R132" s="327"/>
      <c r="S132" s="327"/>
      <c r="T132" s="328"/>
    </row>
    <row r="133" spans="1:20" s="26" customFormat="1" ht="12" customHeight="1">
      <c r="A133" s="195"/>
      <c r="B133" s="219"/>
      <c r="C133" s="207"/>
      <c r="D133" s="213"/>
      <c r="E133" s="213"/>
      <c r="F133" s="213"/>
      <c r="G133" s="207"/>
      <c r="H133" s="228"/>
      <c r="I133" s="207"/>
      <c r="J133" s="159" t="s">
        <v>960</v>
      </c>
      <c r="K133" s="49" t="s">
        <v>710</v>
      </c>
      <c r="L133" s="160" t="s">
        <v>321</v>
      </c>
      <c r="M133" s="213"/>
      <c r="N133" s="59"/>
      <c r="O133" s="50"/>
      <c r="P133" s="50"/>
      <c r="Q133" s="28"/>
      <c r="R133" s="327"/>
      <c r="S133" s="327"/>
      <c r="T133" s="335"/>
    </row>
    <row r="134" spans="1:20" s="26" customFormat="1" ht="27" customHeight="1" thickBot="1">
      <c r="A134" s="199"/>
      <c r="B134" s="220"/>
      <c r="C134" s="202"/>
      <c r="D134" s="200"/>
      <c r="E134" s="200"/>
      <c r="F134" s="200"/>
      <c r="G134" s="202"/>
      <c r="H134" s="229"/>
      <c r="I134" s="202"/>
      <c r="J134" s="161" t="s">
        <v>961</v>
      </c>
      <c r="K134" s="44" t="s">
        <v>523</v>
      </c>
      <c r="L134" s="162" t="s">
        <v>324</v>
      </c>
      <c r="M134" s="200"/>
      <c r="N134" s="61"/>
      <c r="O134" s="45"/>
      <c r="P134" s="45"/>
      <c r="Q134" s="32"/>
      <c r="R134" s="331"/>
      <c r="S134" s="331"/>
      <c r="T134" s="336"/>
    </row>
    <row r="135" spans="1:20" s="26" customFormat="1" ht="12" customHeight="1" thickTop="1">
      <c r="A135" s="198" t="s">
        <v>414</v>
      </c>
      <c r="B135" s="219"/>
      <c r="C135" s="210" t="s">
        <v>524</v>
      </c>
      <c r="D135" s="213" t="s">
        <v>328</v>
      </c>
      <c r="E135" s="213" t="s">
        <v>416</v>
      </c>
      <c r="F135" s="238" t="s">
        <v>338</v>
      </c>
      <c r="G135" s="207" t="s">
        <v>848</v>
      </c>
      <c r="H135" s="228" t="s">
        <v>760</v>
      </c>
      <c r="I135" s="201">
        <v>3</v>
      </c>
      <c r="J135" s="153" t="s">
        <v>962</v>
      </c>
      <c r="K135" s="46" t="s">
        <v>419</v>
      </c>
      <c r="L135" s="154" t="s">
        <v>319</v>
      </c>
      <c r="M135" s="238" t="s">
        <v>342</v>
      </c>
      <c r="N135" s="33"/>
      <c r="O135" s="31"/>
      <c r="P135" s="31"/>
      <c r="Q135" s="24"/>
      <c r="R135" s="327"/>
      <c r="S135" s="327"/>
      <c r="T135" s="330"/>
    </row>
    <row r="136" spans="1:20" s="26" customFormat="1" ht="12" customHeight="1">
      <c r="A136" s="195"/>
      <c r="B136" s="219"/>
      <c r="C136" s="210"/>
      <c r="D136" s="213"/>
      <c r="E136" s="213"/>
      <c r="F136" s="213"/>
      <c r="G136" s="207"/>
      <c r="H136" s="228"/>
      <c r="I136" s="207"/>
      <c r="J136" s="155" t="s">
        <v>963</v>
      </c>
      <c r="K136" s="48" t="s">
        <v>753</v>
      </c>
      <c r="L136" s="156" t="s">
        <v>321</v>
      </c>
      <c r="M136" s="213"/>
      <c r="N136" s="21"/>
      <c r="O136" s="22"/>
      <c r="P136" s="22"/>
      <c r="Q136" s="28"/>
      <c r="R136" s="327"/>
      <c r="S136" s="327"/>
      <c r="T136" s="328"/>
    </row>
    <row r="137" spans="1:20" s="26" customFormat="1" ht="13.5" customHeight="1" thickBot="1">
      <c r="A137" s="199"/>
      <c r="B137" s="237"/>
      <c r="C137" s="203"/>
      <c r="D137" s="200"/>
      <c r="E137" s="200"/>
      <c r="F137" s="200"/>
      <c r="G137" s="202"/>
      <c r="H137" s="229"/>
      <c r="I137" s="202"/>
      <c r="J137" s="161" t="s">
        <v>964</v>
      </c>
      <c r="K137" s="44" t="s">
        <v>761</v>
      </c>
      <c r="L137" s="162" t="s">
        <v>324</v>
      </c>
      <c r="M137" s="200"/>
      <c r="N137" s="61"/>
      <c r="O137" s="45"/>
      <c r="P137" s="45"/>
      <c r="Q137" s="32"/>
      <c r="R137" s="331"/>
      <c r="S137" s="331"/>
      <c r="T137" s="336"/>
    </row>
    <row r="138" spans="1:20" s="26" customFormat="1" ht="12" customHeight="1" thickTop="1">
      <c r="A138" s="198" t="s">
        <v>414</v>
      </c>
      <c r="B138" s="219"/>
      <c r="C138" s="210" t="s">
        <v>525</v>
      </c>
      <c r="D138" s="213" t="s">
        <v>328</v>
      </c>
      <c r="E138" s="213" t="s">
        <v>416</v>
      </c>
      <c r="F138" s="238" t="s">
        <v>338</v>
      </c>
      <c r="G138" s="207" t="s">
        <v>411</v>
      </c>
      <c r="H138" s="228" t="s">
        <v>255</v>
      </c>
      <c r="I138" s="201">
        <v>3</v>
      </c>
      <c r="J138" s="153" t="s">
        <v>486</v>
      </c>
      <c r="K138" s="46" t="s">
        <v>419</v>
      </c>
      <c r="L138" s="154" t="s">
        <v>319</v>
      </c>
      <c r="M138" s="238" t="s">
        <v>342</v>
      </c>
      <c r="N138" s="33"/>
      <c r="O138" s="31"/>
      <c r="P138" s="31"/>
      <c r="Q138" s="24"/>
      <c r="R138" s="327"/>
      <c r="S138" s="327"/>
      <c r="T138" s="330"/>
    </row>
    <row r="139" spans="1:20" s="26" customFormat="1" ht="12" customHeight="1">
      <c r="A139" s="195"/>
      <c r="B139" s="219"/>
      <c r="C139" s="210"/>
      <c r="D139" s="213"/>
      <c r="E139" s="213"/>
      <c r="F139" s="213"/>
      <c r="G139" s="207"/>
      <c r="H139" s="228"/>
      <c r="I139" s="207"/>
      <c r="J139" s="155" t="s">
        <v>487</v>
      </c>
      <c r="K139" s="48" t="s">
        <v>805</v>
      </c>
      <c r="L139" s="156" t="s">
        <v>321</v>
      </c>
      <c r="M139" s="213"/>
      <c r="N139" s="21"/>
      <c r="O139" s="22"/>
      <c r="P139" s="22"/>
      <c r="Q139" s="28"/>
      <c r="R139" s="327"/>
      <c r="S139" s="327"/>
      <c r="T139" s="328"/>
    </row>
    <row r="140" spans="1:20" s="26" customFormat="1" ht="12" customHeight="1">
      <c r="A140" s="195"/>
      <c r="B140" s="219"/>
      <c r="C140" s="210"/>
      <c r="D140" s="213"/>
      <c r="E140" s="213"/>
      <c r="F140" s="213"/>
      <c r="G140" s="207"/>
      <c r="H140" s="228"/>
      <c r="I140" s="207"/>
      <c r="J140" s="159" t="s">
        <v>488</v>
      </c>
      <c r="K140" s="49" t="s">
        <v>508</v>
      </c>
      <c r="L140" s="160" t="s">
        <v>321</v>
      </c>
      <c r="M140" s="213"/>
      <c r="N140" s="59"/>
      <c r="O140" s="50"/>
      <c r="P140" s="50"/>
      <c r="Q140" s="28"/>
      <c r="R140" s="327"/>
      <c r="S140" s="327"/>
      <c r="T140" s="335"/>
    </row>
    <row r="141" spans="1:20" s="26" customFormat="1" ht="12" customHeight="1">
      <c r="A141" s="195"/>
      <c r="B141" s="219"/>
      <c r="C141" s="210"/>
      <c r="D141" s="213"/>
      <c r="E141" s="213"/>
      <c r="F141" s="213"/>
      <c r="G141" s="207"/>
      <c r="H141" s="228"/>
      <c r="I141" s="207"/>
      <c r="J141" s="159" t="s">
        <v>965</v>
      </c>
      <c r="K141" s="49" t="s">
        <v>437</v>
      </c>
      <c r="L141" s="160" t="s">
        <v>323</v>
      </c>
      <c r="M141" s="213"/>
      <c r="N141" s="59"/>
      <c r="O141" s="50"/>
      <c r="P141" s="50"/>
      <c r="Q141" s="28"/>
      <c r="R141" s="327"/>
      <c r="S141" s="327"/>
      <c r="T141" s="335"/>
    </row>
    <row r="142" spans="1:20" s="26" customFormat="1" ht="16.5" customHeight="1" thickBot="1">
      <c r="A142" s="199"/>
      <c r="B142" s="237"/>
      <c r="C142" s="203"/>
      <c r="D142" s="200"/>
      <c r="E142" s="200"/>
      <c r="F142" s="200"/>
      <c r="G142" s="202"/>
      <c r="H142" s="229"/>
      <c r="I142" s="202"/>
      <c r="J142" s="161" t="s">
        <v>489</v>
      </c>
      <c r="K142" s="44" t="s">
        <v>526</v>
      </c>
      <c r="L142" s="162" t="s">
        <v>324</v>
      </c>
      <c r="M142" s="200"/>
      <c r="N142" s="61"/>
      <c r="O142" s="45"/>
      <c r="P142" s="45"/>
      <c r="Q142" s="32"/>
      <c r="R142" s="331"/>
      <c r="S142" s="331"/>
      <c r="T142" s="336"/>
    </row>
    <row r="143" spans="1:20" s="26" customFormat="1" ht="12" customHeight="1" thickTop="1">
      <c r="A143" s="215" t="s">
        <v>414</v>
      </c>
      <c r="B143" s="218"/>
      <c r="C143" s="209" t="s">
        <v>629</v>
      </c>
      <c r="D143" s="212" t="s">
        <v>328</v>
      </c>
      <c r="E143" s="212" t="s">
        <v>416</v>
      </c>
      <c r="F143" s="212" t="s">
        <v>338</v>
      </c>
      <c r="G143" s="206" t="s">
        <v>849</v>
      </c>
      <c r="H143" s="301" t="s">
        <v>777</v>
      </c>
      <c r="I143" s="206">
        <v>14</v>
      </c>
      <c r="J143" s="151" t="s">
        <v>0</v>
      </c>
      <c r="K143" s="51" t="s">
        <v>419</v>
      </c>
      <c r="L143" s="152" t="s">
        <v>319</v>
      </c>
      <c r="M143" s="212" t="s">
        <v>342</v>
      </c>
      <c r="N143" s="33"/>
      <c r="O143" s="52"/>
      <c r="P143" s="52"/>
      <c r="Q143" s="24"/>
      <c r="R143" s="327"/>
      <c r="S143" s="327"/>
      <c r="T143" s="337"/>
    </row>
    <row r="144" spans="1:20" s="26" customFormat="1" ht="12" customHeight="1">
      <c r="A144" s="216"/>
      <c r="B144" s="219"/>
      <c r="C144" s="210"/>
      <c r="D144" s="213"/>
      <c r="E144" s="213"/>
      <c r="F144" s="213"/>
      <c r="G144" s="207"/>
      <c r="H144" s="228"/>
      <c r="I144" s="207"/>
      <c r="J144" s="155" t="s">
        <v>1</v>
      </c>
      <c r="K144" s="48" t="s">
        <v>574</v>
      </c>
      <c r="L144" s="156" t="s">
        <v>321</v>
      </c>
      <c r="M144" s="213"/>
      <c r="N144" s="21"/>
      <c r="O144" s="22"/>
      <c r="P144" s="22"/>
      <c r="Q144" s="28"/>
      <c r="R144" s="327"/>
      <c r="S144" s="327"/>
      <c r="T144" s="339"/>
    </row>
    <row r="145" spans="1:20" s="26" customFormat="1" ht="12" customHeight="1">
      <c r="A145" s="216"/>
      <c r="B145" s="219"/>
      <c r="C145" s="210"/>
      <c r="D145" s="213"/>
      <c r="E145" s="213"/>
      <c r="F145" s="213"/>
      <c r="G145" s="207"/>
      <c r="H145" s="228"/>
      <c r="I145" s="207"/>
      <c r="J145" s="159" t="s">
        <v>2</v>
      </c>
      <c r="K145" s="49" t="s">
        <v>426</v>
      </c>
      <c r="L145" s="160" t="s">
        <v>323</v>
      </c>
      <c r="M145" s="213"/>
      <c r="N145" s="59"/>
      <c r="O145" s="22"/>
      <c r="P145" s="50"/>
      <c r="Q145" s="28"/>
      <c r="R145" s="327"/>
      <c r="S145" s="327"/>
      <c r="T145" s="343"/>
    </row>
    <row r="146" spans="1:20" s="26" customFormat="1" ht="12" customHeight="1">
      <c r="A146" s="216"/>
      <c r="B146" s="219"/>
      <c r="C146" s="210"/>
      <c r="D146" s="213"/>
      <c r="E146" s="213"/>
      <c r="F146" s="213"/>
      <c r="G146" s="207"/>
      <c r="H146" s="228"/>
      <c r="I146" s="207"/>
      <c r="J146" s="159" t="s">
        <v>3</v>
      </c>
      <c r="K146" s="49" t="s">
        <v>778</v>
      </c>
      <c r="L146" s="160" t="s">
        <v>325</v>
      </c>
      <c r="M146" s="213"/>
      <c r="N146" s="59"/>
      <c r="O146" s="22"/>
      <c r="P146" s="50"/>
      <c r="Q146" s="28"/>
      <c r="R146" s="327"/>
      <c r="S146" s="327"/>
      <c r="T146" s="343"/>
    </row>
    <row r="147" spans="1:20" s="26" customFormat="1" ht="15" customHeight="1" thickBot="1">
      <c r="A147" s="217"/>
      <c r="B147" s="220"/>
      <c r="C147" s="211"/>
      <c r="D147" s="214"/>
      <c r="E147" s="214"/>
      <c r="F147" s="214"/>
      <c r="G147" s="208"/>
      <c r="H147" s="302"/>
      <c r="I147" s="208"/>
      <c r="J147" s="157" t="s">
        <v>4</v>
      </c>
      <c r="K147" s="55" t="s">
        <v>779</v>
      </c>
      <c r="L147" s="158" t="s">
        <v>324</v>
      </c>
      <c r="M147" s="214"/>
      <c r="N147" s="36"/>
      <c r="O147" s="56"/>
      <c r="P147" s="56"/>
      <c r="Q147" s="32"/>
      <c r="R147" s="331"/>
      <c r="S147" s="331"/>
      <c r="T147" s="341"/>
    </row>
    <row r="148" spans="1:20" s="26" customFormat="1" ht="12" customHeight="1" thickTop="1">
      <c r="A148" s="198" t="s">
        <v>414</v>
      </c>
      <c r="B148" s="219"/>
      <c r="C148" s="210">
        <v>130</v>
      </c>
      <c r="D148" s="213" t="s">
        <v>328</v>
      </c>
      <c r="E148" s="213" t="s">
        <v>416</v>
      </c>
      <c r="F148" s="238" t="s">
        <v>338</v>
      </c>
      <c r="G148" s="207" t="s">
        <v>412</v>
      </c>
      <c r="H148" s="228" t="s">
        <v>740</v>
      </c>
      <c r="I148" s="201">
        <v>1</v>
      </c>
      <c r="J148" s="153" t="s">
        <v>5</v>
      </c>
      <c r="K148" s="46" t="s">
        <v>419</v>
      </c>
      <c r="L148" s="154" t="s">
        <v>319</v>
      </c>
      <c r="M148" s="238" t="s">
        <v>342</v>
      </c>
      <c r="N148" s="33"/>
      <c r="O148" s="31"/>
      <c r="P148" s="31"/>
      <c r="Q148" s="24"/>
      <c r="R148" s="327"/>
      <c r="S148" s="327"/>
      <c r="T148" s="330"/>
    </row>
    <row r="149" spans="1:20" s="26" customFormat="1" ht="12" customHeight="1">
      <c r="A149" s="195"/>
      <c r="B149" s="219"/>
      <c r="C149" s="210"/>
      <c r="D149" s="213"/>
      <c r="E149" s="213"/>
      <c r="F149" s="213"/>
      <c r="G149" s="207"/>
      <c r="H149" s="228"/>
      <c r="I149" s="207"/>
      <c r="J149" s="155" t="s">
        <v>6</v>
      </c>
      <c r="K149" s="48" t="s">
        <v>305</v>
      </c>
      <c r="L149" s="156" t="s">
        <v>321</v>
      </c>
      <c r="M149" s="213"/>
      <c r="N149" s="21"/>
      <c r="O149" s="22"/>
      <c r="P149" s="22"/>
      <c r="Q149" s="28"/>
      <c r="R149" s="327"/>
      <c r="S149" s="327"/>
      <c r="T149" s="328"/>
    </row>
    <row r="150" spans="1:20" s="26" customFormat="1" ht="12" customHeight="1" thickBot="1">
      <c r="A150" s="199"/>
      <c r="B150" s="237"/>
      <c r="C150" s="203"/>
      <c r="D150" s="200"/>
      <c r="E150" s="200"/>
      <c r="F150" s="200"/>
      <c r="G150" s="202"/>
      <c r="H150" s="229"/>
      <c r="I150" s="202"/>
      <c r="J150" s="161" t="s">
        <v>7</v>
      </c>
      <c r="K150" s="44" t="s">
        <v>527</v>
      </c>
      <c r="L150" s="162" t="s">
        <v>320</v>
      </c>
      <c r="M150" s="200"/>
      <c r="N150" s="61"/>
      <c r="O150" s="45"/>
      <c r="P150" s="45"/>
      <c r="Q150" s="32"/>
      <c r="R150" s="331"/>
      <c r="S150" s="331"/>
      <c r="T150" s="336"/>
    </row>
    <row r="151" spans="1:20" s="26" customFormat="1" ht="12" customHeight="1" thickTop="1">
      <c r="A151" s="198" t="s">
        <v>414</v>
      </c>
      <c r="B151" s="219"/>
      <c r="C151" s="210" t="s">
        <v>528</v>
      </c>
      <c r="D151" s="213"/>
      <c r="E151" s="213" t="s">
        <v>416</v>
      </c>
      <c r="F151" s="238" t="s">
        <v>417</v>
      </c>
      <c r="G151" s="207" t="s">
        <v>850</v>
      </c>
      <c r="H151" s="228" t="s">
        <v>531</v>
      </c>
      <c r="I151" s="201">
        <v>1</v>
      </c>
      <c r="J151" s="153" t="s">
        <v>8</v>
      </c>
      <c r="K151" s="46" t="s">
        <v>419</v>
      </c>
      <c r="L151" s="154" t="s">
        <v>319</v>
      </c>
      <c r="M151" s="238" t="s">
        <v>536</v>
      </c>
      <c r="N151" s="33">
        <v>1237</v>
      </c>
      <c r="O151" s="31">
        <v>1</v>
      </c>
      <c r="P151" s="31" t="s">
        <v>700</v>
      </c>
      <c r="Q151" s="24">
        <v>9.37</v>
      </c>
      <c r="R151" s="327">
        <v>28976.724999999995</v>
      </c>
      <c r="S151" s="327">
        <v>7244.181249999999</v>
      </c>
      <c r="T151" s="330">
        <v>0.25</v>
      </c>
    </row>
    <row r="152" spans="1:20" s="26" customFormat="1" ht="12" customHeight="1">
      <c r="A152" s="195"/>
      <c r="B152" s="219"/>
      <c r="C152" s="210"/>
      <c r="D152" s="213"/>
      <c r="E152" s="213"/>
      <c r="F152" s="213"/>
      <c r="G152" s="207"/>
      <c r="H152" s="228"/>
      <c r="I152" s="207"/>
      <c r="J152" s="155" t="s">
        <v>9</v>
      </c>
      <c r="K152" s="48" t="s">
        <v>529</v>
      </c>
      <c r="L152" s="156" t="s">
        <v>321</v>
      </c>
      <c r="M152" s="213"/>
      <c r="N152" s="21">
        <v>1237</v>
      </c>
      <c r="O152" s="22">
        <v>1</v>
      </c>
      <c r="P152" s="22" t="s">
        <v>700</v>
      </c>
      <c r="Q152" s="28">
        <v>9.37</v>
      </c>
      <c r="R152" s="327">
        <v>185451.04</v>
      </c>
      <c r="S152" s="327">
        <v>46362.76</v>
      </c>
      <c r="T152" s="328">
        <v>0.25</v>
      </c>
    </row>
    <row r="153" spans="1:20" s="26" customFormat="1" ht="15.75" customHeight="1" thickBot="1">
      <c r="A153" s="199"/>
      <c r="B153" s="237"/>
      <c r="C153" s="203"/>
      <c r="D153" s="200"/>
      <c r="E153" s="200"/>
      <c r="F153" s="200"/>
      <c r="G153" s="202"/>
      <c r="H153" s="229"/>
      <c r="I153" s="202"/>
      <c r="J153" s="161" t="s">
        <v>10</v>
      </c>
      <c r="K153" s="44" t="s">
        <v>530</v>
      </c>
      <c r="L153" s="162" t="s">
        <v>320</v>
      </c>
      <c r="M153" s="213"/>
      <c r="N153" s="21">
        <v>1237</v>
      </c>
      <c r="O153" s="45">
        <v>1</v>
      </c>
      <c r="P153" s="45" t="s">
        <v>700</v>
      </c>
      <c r="Q153" s="32">
        <v>9.37</v>
      </c>
      <c r="R153" s="331">
        <v>1112706.24</v>
      </c>
      <c r="S153" s="331">
        <v>278176.56</v>
      </c>
      <c r="T153" s="336">
        <v>0.25</v>
      </c>
    </row>
    <row r="154" spans="1:20" s="26" customFormat="1" ht="12" customHeight="1" thickTop="1">
      <c r="A154" s="198" t="s">
        <v>414</v>
      </c>
      <c r="B154" s="219"/>
      <c r="C154" s="210" t="s">
        <v>532</v>
      </c>
      <c r="D154" s="213"/>
      <c r="E154" s="213" t="s">
        <v>416</v>
      </c>
      <c r="F154" s="238" t="s">
        <v>417</v>
      </c>
      <c r="G154" s="207" t="s">
        <v>851</v>
      </c>
      <c r="H154" s="228" t="s">
        <v>306</v>
      </c>
      <c r="I154" s="201">
        <v>14</v>
      </c>
      <c r="J154" s="153" t="s">
        <v>11</v>
      </c>
      <c r="K154" s="46" t="s">
        <v>419</v>
      </c>
      <c r="L154" s="154" t="s">
        <v>319</v>
      </c>
      <c r="M154" s="238" t="s">
        <v>536</v>
      </c>
      <c r="N154" s="33">
        <v>100</v>
      </c>
      <c r="O154" s="31">
        <v>1</v>
      </c>
      <c r="P154" s="31" t="s">
        <v>700</v>
      </c>
      <c r="Q154" s="24">
        <v>9.37</v>
      </c>
      <c r="R154" s="327">
        <v>2342.5</v>
      </c>
      <c r="S154" s="327">
        <v>937</v>
      </c>
      <c r="T154" s="330">
        <v>0.4</v>
      </c>
    </row>
    <row r="155" spans="1:20" s="26" customFormat="1" ht="58.5" customHeight="1" thickBot="1">
      <c r="A155" s="199"/>
      <c r="B155" s="237"/>
      <c r="C155" s="203"/>
      <c r="D155" s="200"/>
      <c r="E155" s="200"/>
      <c r="F155" s="200"/>
      <c r="G155" s="202"/>
      <c r="H155" s="229"/>
      <c r="I155" s="202"/>
      <c r="J155" s="157" t="s">
        <v>12</v>
      </c>
      <c r="K155" s="55" t="s">
        <v>425</v>
      </c>
      <c r="L155" s="158" t="s">
        <v>321</v>
      </c>
      <c r="M155" s="200"/>
      <c r="N155" s="61">
        <v>100</v>
      </c>
      <c r="O155" s="45">
        <v>1</v>
      </c>
      <c r="P155" s="56" t="s">
        <v>700</v>
      </c>
      <c r="Q155" s="32">
        <v>9.37</v>
      </c>
      <c r="R155" s="331">
        <v>1874</v>
      </c>
      <c r="S155" s="331">
        <v>749.6</v>
      </c>
      <c r="T155" s="336">
        <v>0.4</v>
      </c>
    </row>
    <row r="156" spans="1:20" s="26" customFormat="1" ht="12" customHeight="1" thickTop="1">
      <c r="A156" s="198" t="s">
        <v>414</v>
      </c>
      <c r="B156" s="219"/>
      <c r="C156" s="210" t="s">
        <v>533</v>
      </c>
      <c r="D156" s="213"/>
      <c r="E156" s="213" t="s">
        <v>416</v>
      </c>
      <c r="F156" s="238" t="s">
        <v>417</v>
      </c>
      <c r="G156" s="207" t="s">
        <v>852</v>
      </c>
      <c r="H156" s="228" t="s">
        <v>534</v>
      </c>
      <c r="I156" s="201">
        <v>14</v>
      </c>
      <c r="J156" s="153" t="s">
        <v>13</v>
      </c>
      <c r="K156" s="46" t="s">
        <v>419</v>
      </c>
      <c r="L156" s="154" t="s">
        <v>319</v>
      </c>
      <c r="M156" s="238" t="s">
        <v>536</v>
      </c>
      <c r="N156" s="33">
        <v>100</v>
      </c>
      <c r="O156" s="31">
        <v>1</v>
      </c>
      <c r="P156" s="31" t="s">
        <v>700</v>
      </c>
      <c r="Q156" s="24">
        <v>9.37</v>
      </c>
      <c r="R156" s="327">
        <v>0</v>
      </c>
      <c r="S156" s="327">
        <v>0</v>
      </c>
      <c r="T156" s="330">
        <v>0.4</v>
      </c>
    </row>
    <row r="157" spans="1:20" s="26" customFormat="1" ht="58.5" customHeight="1" thickBot="1">
      <c r="A157" s="199"/>
      <c r="B157" s="237"/>
      <c r="C157" s="203"/>
      <c r="D157" s="200"/>
      <c r="E157" s="200"/>
      <c r="F157" s="200"/>
      <c r="G157" s="202"/>
      <c r="H157" s="229"/>
      <c r="I157" s="202"/>
      <c r="J157" s="161" t="s">
        <v>14</v>
      </c>
      <c r="K157" s="44" t="s">
        <v>425</v>
      </c>
      <c r="L157" s="162" t="s">
        <v>321</v>
      </c>
      <c r="M157" s="200"/>
      <c r="N157" s="61">
        <v>100</v>
      </c>
      <c r="O157" s="45">
        <v>1</v>
      </c>
      <c r="P157" s="45" t="s">
        <v>700</v>
      </c>
      <c r="Q157" s="32">
        <v>9.37</v>
      </c>
      <c r="R157" s="331">
        <v>0</v>
      </c>
      <c r="S157" s="331">
        <v>0</v>
      </c>
      <c r="T157" s="336">
        <v>0.4</v>
      </c>
    </row>
    <row r="158" spans="1:20" s="26" customFormat="1" ht="12" customHeight="1" thickTop="1">
      <c r="A158" s="198" t="s">
        <v>414</v>
      </c>
      <c r="B158" s="219"/>
      <c r="C158" s="210" t="s">
        <v>535</v>
      </c>
      <c r="D158" s="213"/>
      <c r="E158" s="213" t="s">
        <v>416</v>
      </c>
      <c r="F158" s="238" t="s">
        <v>417</v>
      </c>
      <c r="G158" s="207" t="s">
        <v>413</v>
      </c>
      <c r="H158" s="228" t="s">
        <v>819</v>
      </c>
      <c r="I158" s="201">
        <v>1</v>
      </c>
      <c r="J158" s="153" t="s">
        <v>15</v>
      </c>
      <c r="K158" s="46" t="s">
        <v>419</v>
      </c>
      <c r="L158" s="154" t="s">
        <v>319</v>
      </c>
      <c r="M158" s="238" t="s">
        <v>536</v>
      </c>
      <c r="N158" s="33">
        <v>1237</v>
      </c>
      <c r="O158" s="31">
        <v>1</v>
      </c>
      <c r="P158" s="31" t="s">
        <v>700</v>
      </c>
      <c r="Q158" s="24">
        <v>9.37</v>
      </c>
      <c r="R158" s="327">
        <v>28976.724999999995</v>
      </c>
      <c r="S158" s="327">
        <v>8693.017499999998</v>
      </c>
      <c r="T158" s="330">
        <v>0.3</v>
      </c>
    </row>
    <row r="159" spans="1:20" s="26" customFormat="1" ht="12" customHeight="1">
      <c r="A159" s="195"/>
      <c r="B159" s="219"/>
      <c r="C159" s="210"/>
      <c r="D159" s="213"/>
      <c r="E159" s="213"/>
      <c r="F159" s="213"/>
      <c r="G159" s="207"/>
      <c r="H159" s="228"/>
      <c r="I159" s="207"/>
      <c r="J159" s="155" t="s">
        <v>16</v>
      </c>
      <c r="K159" s="48" t="s">
        <v>820</v>
      </c>
      <c r="L159" s="156" t="s">
        <v>325</v>
      </c>
      <c r="M159" s="213"/>
      <c r="N159" s="21">
        <v>1237</v>
      </c>
      <c r="O159" s="22">
        <v>1</v>
      </c>
      <c r="P159" s="22" t="s">
        <v>700</v>
      </c>
      <c r="Q159" s="28">
        <v>9.37</v>
      </c>
      <c r="R159" s="327">
        <v>69544.14</v>
      </c>
      <c r="S159" s="327">
        <v>20863.242</v>
      </c>
      <c r="T159" s="328">
        <v>0.3</v>
      </c>
    </row>
    <row r="160" spans="1:20" s="26" customFormat="1" ht="17.25" customHeight="1" thickBot="1">
      <c r="A160" s="195"/>
      <c r="B160" s="219"/>
      <c r="C160" s="210"/>
      <c r="D160" s="213"/>
      <c r="E160" s="213"/>
      <c r="F160" s="213"/>
      <c r="G160" s="207"/>
      <c r="H160" s="228"/>
      <c r="I160" s="207"/>
      <c r="J160" s="159" t="s">
        <v>17</v>
      </c>
      <c r="K160" s="49" t="s">
        <v>806</v>
      </c>
      <c r="L160" s="160" t="s">
        <v>320</v>
      </c>
      <c r="M160" s="213"/>
      <c r="N160" s="21">
        <v>1237</v>
      </c>
      <c r="O160" s="50">
        <v>1</v>
      </c>
      <c r="P160" s="50" t="s">
        <v>700</v>
      </c>
      <c r="Q160" s="32">
        <v>9.37</v>
      </c>
      <c r="R160" s="331">
        <v>1970.4173</v>
      </c>
      <c r="S160" s="331">
        <v>788.1669200000001</v>
      </c>
      <c r="T160" s="335">
        <v>0.4</v>
      </c>
    </row>
    <row r="161" spans="1:20" s="26" customFormat="1" ht="12" customHeight="1">
      <c r="A161" s="215" t="s">
        <v>414</v>
      </c>
      <c r="B161" s="218"/>
      <c r="C161" s="209" t="s">
        <v>537</v>
      </c>
      <c r="D161" s="212"/>
      <c r="E161" s="212" t="s">
        <v>416</v>
      </c>
      <c r="F161" s="212" t="s">
        <v>417</v>
      </c>
      <c r="G161" s="206" t="s">
        <v>491</v>
      </c>
      <c r="H161" s="301" t="s">
        <v>711</v>
      </c>
      <c r="I161" s="206">
        <v>14</v>
      </c>
      <c r="J161" s="151" t="s">
        <v>18</v>
      </c>
      <c r="K161" s="51" t="s">
        <v>419</v>
      </c>
      <c r="L161" s="152" t="s">
        <v>319</v>
      </c>
      <c r="M161" s="212" t="s">
        <v>536</v>
      </c>
      <c r="N161" s="21">
        <v>1237</v>
      </c>
      <c r="O161" s="52">
        <v>1</v>
      </c>
      <c r="P161" s="52" t="s">
        <v>700</v>
      </c>
      <c r="Q161" s="24">
        <v>9.37</v>
      </c>
      <c r="R161" s="327">
        <v>28976.724999999995</v>
      </c>
      <c r="S161" s="327">
        <v>11590.69</v>
      </c>
      <c r="T161" s="337">
        <v>0.4</v>
      </c>
    </row>
    <row r="162" spans="1:20" s="26" customFormat="1" ht="12" customHeight="1">
      <c r="A162" s="216"/>
      <c r="B162" s="219"/>
      <c r="C162" s="210"/>
      <c r="D162" s="213"/>
      <c r="E162" s="213"/>
      <c r="F162" s="213"/>
      <c r="G162" s="207"/>
      <c r="H162" s="228"/>
      <c r="I162" s="207"/>
      <c r="J162" s="155" t="s">
        <v>19</v>
      </c>
      <c r="K162" s="48" t="s">
        <v>538</v>
      </c>
      <c r="L162" s="156" t="s">
        <v>320</v>
      </c>
      <c r="M162" s="213"/>
      <c r="N162" s="21">
        <v>1237</v>
      </c>
      <c r="O162" s="22">
        <v>1</v>
      </c>
      <c r="P162" s="22" t="s">
        <v>739</v>
      </c>
      <c r="Q162" s="28">
        <v>9.37</v>
      </c>
      <c r="R162" s="327">
        <v>463627.6</v>
      </c>
      <c r="S162" s="327">
        <v>185451.04</v>
      </c>
      <c r="T162" s="339">
        <v>0.4</v>
      </c>
    </row>
    <row r="163" spans="1:20" s="26" customFormat="1" ht="12" customHeight="1">
      <c r="A163" s="216"/>
      <c r="B163" s="219"/>
      <c r="C163" s="210"/>
      <c r="D163" s="213"/>
      <c r="E163" s="213"/>
      <c r="F163" s="213"/>
      <c r="G163" s="207"/>
      <c r="H163" s="228"/>
      <c r="I163" s="207"/>
      <c r="J163" s="159" t="s">
        <v>20</v>
      </c>
      <c r="K163" s="49" t="s">
        <v>539</v>
      </c>
      <c r="L163" s="160" t="s">
        <v>320</v>
      </c>
      <c r="M163" s="213"/>
      <c r="N163" s="21">
        <v>1237</v>
      </c>
      <c r="O163" s="22">
        <v>1</v>
      </c>
      <c r="P163" s="50" t="s">
        <v>739</v>
      </c>
      <c r="Q163" s="28">
        <v>9.37</v>
      </c>
      <c r="R163" s="327">
        <v>1970.4173</v>
      </c>
      <c r="S163" s="327">
        <v>788.1669200000001</v>
      </c>
      <c r="T163" s="343">
        <v>0.4</v>
      </c>
    </row>
    <row r="164" spans="1:20" s="26" customFormat="1" ht="12" customHeight="1">
      <c r="A164" s="216"/>
      <c r="B164" s="219"/>
      <c r="C164" s="210"/>
      <c r="D164" s="213"/>
      <c r="E164" s="213"/>
      <c r="F164" s="213"/>
      <c r="G164" s="207"/>
      <c r="H164" s="228"/>
      <c r="I164" s="207"/>
      <c r="J164" s="159" t="s">
        <v>21</v>
      </c>
      <c r="K164" s="49" t="s">
        <v>540</v>
      </c>
      <c r="L164" s="160" t="s">
        <v>321</v>
      </c>
      <c r="M164" s="213"/>
      <c r="N164" s="21">
        <v>1237</v>
      </c>
      <c r="O164" s="22">
        <v>1</v>
      </c>
      <c r="P164" s="50" t="s">
        <v>739</v>
      </c>
      <c r="Q164" s="28">
        <v>9.37</v>
      </c>
      <c r="R164" s="327">
        <v>46362.76</v>
      </c>
      <c r="S164" s="327">
        <v>27817.655999999995</v>
      </c>
      <c r="T164" s="343">
        <v>0.6</v>
      </c>
    </row>
    <row r="165" spans="1:20" s="26" customFormat="1" ht="12.75" customHeight="1" thickBot="1">
      <c r="A165" s="217"/>
      <c r="B165" s="220"/>
      <c r="C165" s="211"/>
      <c r="D165" s="214"/>
      <c r="E165" s="214"/>
      <c r="F165" s="214"/>
      <c r="G165" s="208"/>
      <c r="H165" s="302"/>
      <c r="I165" s="208"/>
      <c r="J165" s="157" t="s">
        <v>22</v>
      </c>
      <c r="K165" s="55" t="s">
        <v>541</v>
      </c>
      <c r="L165" s="158" t="s">
        <v>324</v>
      </c>
      <c r="M165" s="214"/>
      <c r="N165" s="21">
        <v>1237</v>
      </c>
      <c r="O165" s="56">
        <v>1</v>
      </c>
      <c r="P165" s="56" t="s">
        <v>739</v>
      </c>
      <c r="Q165" s="32">
        <v>9.37</v>
      </c>
      <c r="R165" s="331">
        <v>7242.634999999999</v>
      </c>
      <c r="S165" s="331">
        <v>5794.108</v>
      </c>
      <c r="T165" s="341">
        <v>0.8</v>
      </c>
    </row>
    <row r="166" spans="1:20" s="26" customFormat="1" ht="12" customHeight="1" thickTop="1">
      <c r="A166" s="287" t="s">
        <v>542</v>
      </c>
      <c r="B166" s="234" t="s">
        <v>543</v>
      </c>
      <c r="C166" s="234" t="s">
        <v>565</v>
      </c>
      <c r="D166" s="234"/>
      <c r="E166" s="234" t="s">
        <v>416</v>
      </c>
      <c r="F166" s="273" t="s">
        <v>417</v>
      </c>
      <c r="G166" s="299" t="s">
        <v>853</v>
      </c>
      <c r="H166" s="234" t="s">
        <v>257</v>
      </c>
      <c r="I166" s="230">
        <v>6</v>
      </c>
      <c r="J166" s="38" t="s">
        <v>23</v>
      </c>
      <c r="K166" s="62" t="s">
        <v>419</v>
      </c>
      <c r="L166" s="145" t="s">
        <v>319</v>
      </c>
      <c r="M166" s="234" t="s">
        <v>544</v>
      </c>
      <c r="N166" s="33">
        <v>70</v>
      </c>
      <c r="O166" s="31">
        <v>1</v>
      </c>
      <c r="P166" s="41" t="s">
        <v>700</v>
      </c>
      <c r="Q166" s="24">
        <v>9.37</v>
      </c>
      <c r="R166" s="327">
        <v>1639.75</v>
      </c>
      <c r="S166" s="327">
        <v>983.85</v>
      </c>
      <c r="T166" s="330">
        <v>0.6</v>
      </c>
    </row>
    <row r="167" spans="1:20" s="26" customFormat="1" ht="12" customHeight="1">
      <c r="A167" s="281"/>
      <c r="B167" s="210"/>
      <c r="C167" s="210"/>
      <c r="D167" s="210"/>
      <c r="E167" s="210"/>
      <c r="F167" s="274"/>
      <c r="G167" s="300"/>
      <c r="H167" s="210"/>
      <c r="I167" s="231"/>
      <c r="J167" s="39" t="s">
        <v>24</v>
      </c>
      <c r="K167" s="63" t="s">
        <v>821</v>
      </c>
      <c r="L167" s="149" t="s">
        <v>321</v>
      </c>
      <c r="M167" s="210"/>
      <c r="N167" s="33">
        <v>70</v>
      </c>
      <c r="O167" s="31">
        <v>1</v>
      </c>
      <c r="P167" s="42" t="s">
        <v>700</v>
      </c>
      <c r="Q167" s="28">
        <v>9.37</v>
      </c>
      <c r="R167" s="327">
        <v>655.9</v>
      </c>
      <c r="S167" s="327">
        <v>393.54</v>
      </c>
      <c r="T167" s="330">
        <v>0.6</v>
      </c>
    </row>
    <row r="168" spans="1:20" s="26" customFormat="1" ht="12" customHeight="1">
      <c r="A168" s="281"/>
      <c r="B168" s="210"/>
      <c r="C168" s="210"/>
      <c r="D168" s="210"/>
      <c r="E168" s="210"/>
      <c r="F168" s="274"/>
      <c r="G168" s="300"/>
      <c r="H168" s="210"/>
      <c r="I168" s="231"/>
      <c r="J168" s="155" t="s">
        <v>25</v>
      </c>
      <c r="K168" s="64" t="s">
        <v>752</v>
      </c>
      <c r="L168" s="149" t="s">
        <v>323</v>
      </c>
      <c r="M168" s="210"/>
      <c r="N168" s="21">
        <v>70</v>
      </c>
      <c r="O168" s="22">
        <v>1</v>
      </c>
      <c r="P168" s="22" t="s">
        <v>739</v>
      </c>
      <c r="Q168" s="28">
        <v>9.37</v>
      </c>
      <c r="R168" s="327">
        <v>327.95</v>
      </c>
      <c r="S168" s="327">
        <v>196.77</v>
      </c>
      <c r="T168" s="328">
        <v>0.6</v>
      </c>
    </row>
    <row r="169" spans="1:20" s="26" customFormat="1" ht="12" customHeight="1" thickBot="1">
      <c r="A169" s="281"/>
      <c r="B169" s="210"/>
      <c r="C169" s="210"/>
      <c r="D169" s="210"/>
      <c r="E169" s="210"/>
      <c r="F169" s="274"/>
      <c r="G169" s="300"/>
      <c r="H169" s="203"/>
      <c r="I169" s="232"/>
      <c r="J169" s="155" t="s">
        <v>26</v>
      </c>
      <c r="K169" s="64" t="s">
        <v>245</v>
      </c>
      <c r="L169" s="147" t="s">
        <v>324</v>
      </c>
      <c r="M169" s="242"/>
      <c r="N169" s="61">
        <v>70</v>
      </c>
      <c r="O169" s="45">
        <v>1</v>
      </c>
      <c r="P169" s="22" t="s">
        <v>739</v>
      </c>
      <c r="Q169" s="32">
        <v>9.37</v>
      </c>
      <c r="R169" s="331">
        <v>392.35</v>
      </c>
      <c r="S169" s="331">
        <v>313.88</v>
      </c>
      <c r="T169" s="336">
        <v>0.8</v>
      </c>
    </row>
    <row r="170" spans="1:20" s="26" customFormat="1" ht="12" customHeight="1" thickTop="1">
      <c r="A170" s="287" t="s">
        <v>542</v>
      </c>
      <c r="B170" s="234" t="s">
        <v>543</v>
      </c>
      <c r="C170" s="234" t="s">
        <v>566</v>
      </c>
      <c r="D170" s="234"/>
      <c r="E170" s="234" t="s">
        <v>416</v>
      </c>
      <c r="F170" s="273" t="s">
        <v>417</v>
      </c>
      <c r="G170" s="299" t="s">
        <v>492</v>
      </c>
      <c r="H170" s="234" t="s">
        <v>258</v>
      </c>
      <c r="I170" s="230">
        <v>6</v>
      </c>
      <c r="J170" s="38" t="s">
        <v>27</v>
      </c>
      <c r="K170" s="65" t="s">
        <v>419</v>
      </c>
      <c r="L170" s="145" t="s">
        <v>319</v>
      </c>
      <c r="M170" s="234" t="s">
        <v>544</v>
      </c>
      <c r="N170" s="33">
        <v>70</v>
      </c>
      <c r="O170" s="31">
        <v>1</v>
      </c>
      <c r="P170" s="41" t="s">
        <v>700</v>
      </c>
      <c r="Q170" s="24">
        <v>9.37</v>
      </c>
      <c r="R170" s="327">
        <v>1639.75</v>
      </c>
      <c r="S170" s="327">
        <v>983.85</v>
      </c>
      <c r="T170" s="330">
        <v>0.6</v>
      </c>
    </row>
    <row r="171" spans="1:20" s="26" customFormat="1" ht="12" customHeight="1">
      <c r="A171" s="281"/>
      <c r="B171" s="210"/>
      <c r="C171" s="210"/>
      <c r="D171" s="210"/>
      <c r="E171" s="210"/>
      <c r="F171" s="274"/>
      <c r="G171" s="300"/>
      <c r="H171" s="210"/>
      <c r="I171" s="231"/>
      <c r="J171" s="88" t="s">
        <v>28</v>
      </c>
      <c r="K171" s="66" t="s">
        <v>822</v>
      </c>
      <c r="L171" s="150" t="s">
        <v>321</v>
      </c>
      <c r="M171" s="210"/>
      <c r="N171" s="33">
        <v>70</v>
      </c>
      <c r="O171" s="31">
        <v>1</v>
      </c>
      <c r="P171" s="87" t="s">
        <v>700</v>
      </c>
      <c r="Q171" s="28">
        <v>9.37</v>
      </c>
      <c r="R171" s="327">
        <v>655.9</v>
      </c>
      <c r="S171" s="327">
        <v>393.54</v>
      </c>
      <c r="T171" s="330">
        <v>0.6</v>
      </c>
    </row>
    <row r="172" spans="1:20" s="26" customFormat="1" ht="12" customHeight="1">
      <c r="A172" s="281"/>
      <c r="B172" s="210"/>
      <c r="C172" s="210"/>
      <c r="D172" s="210"/>
      <c r="E172" s="210"/>
      <c r="F172" s="274"/>
      <c r="G172" s="300"/>
      <c r="H172" s="210"/>
      <c r="I172" s="232"/>
      <c r="J172" s="40" t="s">
        <v>29</v>
      </c>
      <c r="K172" s="67" t="s">
        <v>545</v>
      </c>
      <c r="L172" s="167" t="s">
        <v>323</v>
      </c>
      <c r="M172" s="210"/>
      <c r="N172" s="21">
        <v>70</v>
      </c>
      <c r="O172" s="22">
        <v>1</v>
      </c>
      <c r="P172" s="43" t="s">
        <v>700</v>
      </c>
      <c r="Q172" s="28">
        <v>9.37</v>
      </c>
      <c r="R172" s="327">
        <v>655.9</v>
      </c>
      <c r="S172" s="327">
        <v>393.54</v>
      </c>
      <c r="T172" s="328">
        <v>0.6</v>
      </c>
    </row>
    <row r="173" spans="1:20" s="26" customFormat="1" ht="12" customHeight="1">
      <c r="A173" s="281"/>
      <c r="B173" s="210"/>
      <c r="C173" s="210"/>
      <c r="D173" s="210"/>
      <c r="E173" s="210"/>
      <c r="F173" s="274"/>
      <c r="G173" s="300"/>
      <c r="H173" s="210"/>
      <c r="I173" s="232"/>
      <c r="J173" s="100" t="s">
        <v>30</v>
      </c>
      <c r="K173" s="67" t="s">
        <v>828</v>
      </c>
      <c r="L173" s="167" t="s">
        <v>325</v>
      </c>
      <c r="M173" s="210"/>
      <c r="N173" s="33">
        <v>70</v>
      </c>
      <c r="O173" s="31">
        <v>1</v>
      </c>
      <c r="P173" s="99" t="s">
        <v>700</v>
      </c>
      <c r="Q173" s="28">
        <v>9.37</v>
      </c>
      <c r="R173" s="327">
        <v>111.503</v>
      </c>
      <c r="S173" s="327">
        <v>66.9018</v>
      </c>
      <c r="T173" s="330">
        <v>0.6</v>
      </c>
    </row>
    <row r="174" spans="1:20" s="26" customFormat="1" ht="12" customHeight="1" thickBot="1">
      <c r="A174" s="281"/>
      <c r="B174" s="210"/>
      <c r="C174" s="210"/>
      <c r="D174" s="210"/>
      <c r="E174" s="210"/>
      <c r="F174" s="274"/>
      <c r="G174" s="300"/>
      <c r="H174" s="210"/>
      <c r="I174" s="232"/>
      <c r="J174" s="159" t="s">
        <v>31</v>
      </c>
      <c r="K174" s="68" t="s">
        <v>246</v>
      </c>
      <c r="L174" s="168" t="s">
        <v>324</v>
      </c>
      <c r="M174" s="242"/>
      <c r="N174" s="59">
        <v>70</v>
      </c>
      <c r="O174" s="50">
        <v>1</v>
      </c>
      <c r="P174" s="50" t="s">
        <v>700</v>
      </c>
      <c r="Q174" s="32">
        <v>9.37</v>
      </c>
      <c r="R174" s="331">
        <v>327.95</v>
      </c>
      <c r="S174" s="331">
        <v>262.36</v>
      </c>
      <c r="T174" s="335">
        <v>0.8</v>
      </c>
    </row>
    <row r="175" spans="1:20" s="26" customFormat="1" ht="12" customHeight="1" thickTop="1">
      <c r="A175" s="287" t="s">
        <v>542</v>
      </c>
      <c r="B175" s="234" t="s">
        <v>543</v>
      </c>
      <c r="C175" s="234" t="s">
        <v>567</v>
      </c>
      <c r="D175" s="234"/>
      <c r="E175" s="234" t="s">
        <v>416</v>
      </c>
      <c r="F175" s="273" t="s">
        <v>417</v>
      </c>
      <c r="G175" s="299" t="s">
        <v>493</v>
      </c>
      <c r="H175" s="234" t="s">
        <v>259</v>
      </c>
      <c r="I175" s="201">
        <v>6</v>
      </c>
      <c r="J175" s="165" t="s">
        <v>32</v>
      </c>
      <c r="K175" s="69" t="s">
        <v>419</v>
      </c>
      <c r="L175" s="145" t="s">
        <v>319</v>
      </c>
      <c r="M175" s="227" t="s">
        <v>546</v>
      </c>
      <c r="N175" s="70">
        <v>70</v>
      </c>
      <c r="O175" s="71">
        <v>4</v>
      </c>
      <c r="P175" s="58" t="s">
        <v>700</v>
      </c>
      <c r="Q175" s="24">
        <v>9.37</v>
      </c>
      <c r="R175" s="327">
        <v>1639.75</v>
      </c>
      <c r="S175" s="327">
        <v>655.9</v>
      </c>
      <c r="T175" s="326">
        <v>0.4</v>
      </c>
    </row>
    <row r="176" spans="1:20" s="26" customFormat="1" ht="12" customHeight="1">
      <c r="A176" s="281"/>
      <c r="B176" s="210"/>
      <c r="C176" s="210"/>
      <c r="D176" s="210"/>
      <c r="E176" s="210"/>
      <c r="F176" s="274"/>
      <c r="G176" s="300"/>
      <c r="H176" s="210"/>
      <c r="I176" s="207"/>
      <c r="J176" s="153" t="s">
        <v>33</v>
      </c>
      <c r="K176" s="72" t="s">
        <v>823</v>
      </c>
      <c r="L176" s="150" t="s">
        <v>321</v>
      </c>
      <c r="M176" s="228"/>
      <c r="N176" s="73">
        <v>70</v>
      </c>
      <c r="O176" s="74">
        <v>4</v>
      </c>
      <c r="P176" s="31" t="s">
        <v>700</v>
      </c>
      <c r="Q176" s="28">
        <v>9.37</v>
      </c>
      <c r="R176" s="327">
        <v>2623.6</v>
      </c>
      <c r="S176" s="327">
        <v>1049.44</v>
      </c>
      <c r="T176" s="330">
        <v>0.4</v>
      </c>
    </row>
    <row r="177" spans="1:20" s="26" customFormat="1" ht="12" customHeight="1">
      <c r="A177" s="281"/>
      <c r="B177" s="210"/>
      <c r="C177" s="210"/>
      <c r="D177" s="210"/>
      <c r="E177" s="210"/>
      <c r="F177" s="274"/>
      <c r="G177" s="300"/>
      <c r="H177" s="210"/>
      <c r="I177" s="207"/>
      <c r="J177" s="153" t="s">
        <v>34</v>
      </c>
      <c r="K177" s="27" t="s">
        <v>547</v>
      </c>
      <c r="L177" s="156" t="s">
        <v>323</v>
      </c>
      <c r="M177" s="228"/>
      <c r="N177" s="73">
        <v>70</v>
      </c>
      <c r="O177" s="74">
        <v>4</v>
      </c>
      <c r="P177" s="31" t="s">
        <v>700</v>
      </c>
      <c r="Q177" s="28">
        <v>9.37</v>
      </c>
      <c r="R177" s="327">
        <v>1311.8</v>
      </c>
      <c r="S177" s="327">
        <v>524.72</v>
      </c>
      <c r="T177" s="330">
        <v>0.4</v>
      </c>
    </row>
    <row r="178" spans="1:20" s="26" customFormat="1" ht="12" customHeight="1">
      <c r="A178" s="281"/>
      <c r="B178" s="210"/>
      <c r="C178" s="210"/>
      <c r="D178" s="210"/>
      <c r="E178" s="210"/>
      <c r="F178" s="274"/>
      <c r="G178" s="300"/>
      <c r="H178" s="210"/>
      <c r="I178" s="207"/>
      <c r="J178" s="155" t="s">
        <v>35</v>
      </c>
      <c r="K178" s="75" t="s">
        <v>826</v>
      </c>
      <c r="L178" s="154" t="s">
        <v>325</v>
      </c>
      <c r="M178" s="228"/>
      <c r="N178" s="34">
        <v>70</v>
      </c>
      <c r="O178" s="76">
        <v>4</v>
      </c>
      <c r="P178" s="22" t="s">
        <v>700</v>
      </c>
      <c r="Q178" s="28">
        <v>9.37</v>
      </c>
      <c r="R178" s="327">
        <v>1311.8</v>
      </c>
      <c r="S178" s="327">
        <v>524.72</v>
      </c>
      <c r="T178" s="328">
        <v>0.4</v>
      </c>
    </row>
    <row r="179" spans="1:20" s="26" customFormat="1" ht="12" customHeight="1" thickBot="1">
      <c r="A179" s="281"/>
      <c r="B179" s="210"/>
      <c r="C179" s="203"/>
      <c r="D179" s="203"/>
      <c r="E179" s="211"/>
      <c r="F179" s="288"/>
      <c r="G179" s="300"/>
      <c r="H179" s="203"/>
      <c r="I179" s="207"/>
      <c r="J179" s="163" t="s">
        <v>36</v>
      </c>
      <c r="K179" s="68" t="s">
        <v>246</v>
      </c>
      <c r="L179" s="154" t="s">
        <v>324</v>
      </c>
      <c r="M179" s="303"/>
      <c r="N179" s="77">
        <v>70</v>
      </c>
      <c r="O179" s="78">
        <v>4</v>
      </c>
      <c r="P179" s="54" t="s">
        <v>700</v>
      </c>
      <c r="Q179" s="32">
        <v>9.37</v>
      </c>
      <c r="R179" s="331">
        <v>524.72</v>
      </c>
      <c r="S179" s="331">
        <v>419.77599999999995</v>
      </c>
      <c r="T179" s="344">
        <v>0.8</v>
      </c>
    </row>
    <row r="180" spans="1:20" s="26" customFormat="1" ht="12" customHeight="1" thickTop="1">
      <c r="A180" s="287" t="s">
        <v>542</v>
      </c>
      <c r="B180" s="234" t="s">
        <v>543</v>
      </c>
      <c r="C180" s="230">
        <v>13</v>
      </c>
      <c r="D180" s="250"/>
      <c r="E180" s="285" t="s">
        <v>416</v>
      </c>
      <c r="F180" s="285" t="s">
        <v>417</v>
      </c>
      <c r="G180" s="296" t="s">
        <v>854</v>
      </c>
      <c r="H180" s="234" t="s">
        <v>260</v>
      </c>
      <c r="I180" s="230">
        <v>6</v>
      </c>
      <c r="J180" s="169" t="s">
        <v>37</v>
      </c>
      <c r="K180" s="26" t="s">
        <v>419</v>
      </c>
      <c r="L180" s="170" t="s">
        <v>319</v>
      </c>
      <c r="M180" s="234" t="s">
        <v>544</v>
      </c>
      <c r="N180" s="33">
        <v>70</v>
      </c>
      <c r="O180" s="31">
        <v>1</v>
      </c>
      <c r="P180" s="23" t="s">
        <v>700</v>
      </c>
      <c r="Q180" s="24">
        <v>9.37</v>
      </c>
      <c r="R180" s="327">
        <v>1639.75</v>
      </c>
      <c r="S180" s="327">
        <v>983.85</v>
      </c>
      <c r="T180" s="330">
        <v>0.6</v>
      </c>
    </row>
    <row r="181" spans="1:20" s="26" customFormat="1" ht="12" customHeight="1">
      <c r="A181" s="281"/>
      <c r="B181" s="210"/>
      <c r="C181" s="231"/>
      <c r="D181" s="242"/>
      <c r="E181" s="285"/>
      <c r="F181" s="285"/>
      <c r="G181" s="297"/>
      <c r="H181" s="210"/>
      <c r="I181" s="231"/>
      <c r="J181" s="155" t="s">
        <v>38</v>
      </c>
      <c r="K181" s="27" t="s">
        <v>780</v>
      </c>
      <c r="L181" s="156" t="s">
        <v>321</v>
      </c>
      <c r="M181" s="210"/>
      <c r="N181" s="21">
        <v>70</v>
      </c>
      <c r="O181" s="22">
        <v>1</v>
      </c>
      <c r="P181" s="22" t="s">
        <v>739</v>
      </c>
      <c r="Q181" s="28">
        <v>9.37</v>
      </c>
      <c r="R181" s="327">
        <v>327.95</v>
      </c>
      <c r="S181" s="327">
        <v>196.77</v>
      </c>
      <c r="T181" s="328">
        <v>0.6</v>
      </c>
    </row>
    <row r="182" spans="1:20" s="26" customFormat="1" ht="12" customHeight="1" thickBot="1">
      <c r="A182" s="281"/>
      <c r="B182" s="210"/>
      <c r="C182" s="231"/>
      <c r="D182" s="242"/>
      <c r="E182" s="286"/>
      <c r="F182" s="286"/>
      <c r="G182" s="298"/>
      <c r="H182" s="210"/>
      <c r="I182" s="231"/>
      <c r="J182" s="153" t="s">
        <v>39</v>
      </c>
      <c r="K182" s="79" t="s">
        <v>247</v>
      </c>
      <c r="L182" s="156" t="s">
        <v>324</v>
      </c>
      <c r="M182" s="242"/>
      <c r="N182" s="36">
        <v>70</v>
      </c>
      <c r="O182" s="56">
        <v>1</v>
      </c>
      <c r="P182" s="31" t="s">
        <v>739</v>
      </c>
      <c r="Q182" s="32">
        <v>9.37</v>
      </c>
      <c r="R182" s="331">
        <v>327.95</v>
      </c>
      <c r="S182" s="331">
        <v>196.77</v>
      </c>
      <c r="T182" s="334">
        <v>0.6</v>
      </c>
    </row>
    <row r="183" spans="1:20" s="26" customFormat="1" ht="12" customHeight="1" thickTop="1">
      <c r="A183" s="287" t="s">
        <v>542</v>
      </c>
      <c r="B183" s="234" t="s">
        <v>543</v>
      </c>
      <c r="C183" s="250" t="s">
        <v>568</v>
      </c>
      <c r="D183" s="250"/>
      <c r="E183" s="285" t="s">
        <v>416</v>
      </c>
      <c r="F183" s="285" t="s">
        <v>417</v>
      </c>
      <c r="G183" s="296" t="s">
        <v>494</v>
      </c>
      <c r="H183" s="234" t="s">
        <v>261</v>
      </c>
      <c r="I183" s="230">
        <v>6</v>
      </c>
      <c r="J183" s="169" t="s">
        <v>40</v>
      </c>
      <c r="K183" s="26" t="s">
        <v>419</v>
      </c>
      <c r="L183" s="170" t="s">
        <v>319</v>
      </c>
      <c r="M183" s="234" t="s">
        <v>544</v>
      </c>
      <c r="N183" s="33">
        <v>70</v>
      </c>
      <c r="O183" s="31">
        <v>1</v>
      </c>
      <c r="P183" s="23" t="s">
        <v>700</v>
      </c>
      <c r="Q183" s="24">
        <v>9.37</v>
      </c>
      <c r="R183" s="327">
        <v>1639.75</v>
      </c>
      <c r="S183" s="327">
        <v>819.875</v>
      </c>
      <c r="T183" s="330">
        <v>0.5</v>
      </c>
    </row>
    <row r="184" spans="1:20" s="26" customFormat="1" ht="12" customHeight="1">
      <c r="A184" s="281"/>
      <c r="B184" s="210"/>
      <c r="C184" s="242"/>
      <c r="D184" s="242"/>
      <c r="E184" s="285"/>
      <c r="F184" s="285"/>
      <c r="G184" s="297"/>
      <c r="H184" s="210"/>
      <c r="I184" s="231"/>
      <c r="J184" s="171" t="s">
        <v>41</v>
      </c>
      <c r="K184" s="27" t="s">
        <v>825</v>
      </c>
      <c r="L184" s="172" t="s">
        <v>321</v>
      </c>
      <c r="M184" s="210"/>
      <c r="N184" s="33">
        <v>70</v>
      </c>
      <c r="O184" s="31">
        <v>1</v>
      </c>
      <c r="P184" s="143" t="s">
        <v>700</v>
      </c>
      <c r="Q184" s="28">
        <v>9.37</v>
      </c>
      <c r="R184" s="327">
        <v>327.95</v>
      </c>
      <c r="S184" s="327">
        <v>163.975</v>
      </c>
      <c r="T184" s="330">
        <v>0.5</v>
      </c>
    </row>
    <row r="185" spans="1:20" s="26" customFormat="1" ht="12" customHeight="1">
      <c r="A185" s="281"/>
      <c r="B185" s="210"/>
      <c r="C185" s="242"/>
      <c r="D185" s="242"/>
      <c r="E185" s="285"/>
      <c r="F185" s="285"/>
      <c r="G185" s="297"/>
      <c r="H185" s="210"/>
      <c r="I185" s="231"/>
      <c r="J185" s="171" t="s">
        <v>42</v>
      </c>
      <c r="K185" s="27" t="s">
        <v>824</v>
      </c>
      <c r="L185" s="172" t="s">
        <v>323</v>
      </c>
      <c r="M185" s="210"/>
      <c r="N185" s="33">
        <v>70</v>
      </c>
      <c r="O185" s="31">
        <v>1</v>
      </c>
      <c r="P185" s="143" t="s">
        <v>700</v>
      </c>
      <c r="Q185" s="28">
        <v>9.37</v>
      </c>
      <c r="R185" s="327">
        <v>655.9</v>
      </c>
      <c r="S185" s="327">
        <v>327.95</v>
      </c>
      <c r="T185" s="330">
        <v>0.5</v>
      </c>
    </row>
    <row r="186" spans="1:20" s="26" customFormat="1" ht="12" customHeight="1">
      <c r="A186" s="281"/>
      <c r="B186" s="210"/>
      <c r="C186" s="242"/>
      <c r="D186" s="242"/>
      <c r="E186" s="285"/>
      <c r="F186" s="285"/>
      <c r="G186" s="297"/>
      <c r="H186" s="210"/>
      <c r="I186" s="231"/>
      <c r="J186" s="155" t="s">
        <v>43</v>
      </c>
      <c r="K186" s="27" t="s">
        <v>548</v>
      </c>
      <c r="L186" s="156" t="s">
        <v>323</v>
      </c>
      <c r="M186" s="210"/>
      <c r="N186" s="21">
        <v>70</v>
      </c>
      <c r="O186" s="22">
        <v>1</v>
      </c>
      <c r="P186" s="22" t="s">
        <v>700</v>
      </c>
      <c r="Q186" s="28">
        <v>9.37</v>
      </c>
      <c r="R186" s="327">
        <v>983.85</v>
      </c>
      <c r="S186" s="327">
        <v>491.925</v>
      </c>
      <c r="T186" s="328">
        <v>0.5</v>
      </c>
    </row>
    <row r="187" spans="1:20" s="26" customFormat="1" ht="12" customHeight="1" thickBot="1">
      <c r="A187" s="281"/>
      <c r="B187" s="210"/>
      <c r="C187" s="242"/>
      <c r="D187" s="242"/>
      <c r="E187" s="286"/>
      <c r="F187" s="286"/>
      <c r="G187" s="298"/>
      <c r="H187" s="210"/>
      <c r="I187" s="231"/>
      <c r="J187" s="153" t="s">
        <v>44</v>
      </c>
      <c r="K187" s="79" t="s">
        <v>244</v>
      </c>
      <c r="L187" s="156" t="s">
        <v>324</v>
      </c>
      <c r="M187" s="242"/>
      <c r="N187" s="36">
        <v>70</v>
      </c>
      <c r="O187" s="54">
        <v>1</v>
      </c>
      <c r="P187" s="31" t="s">
        <v>700</v>
      </c>
      <c r="Q187" s="32">
        <v>9.37</v>
      </c>
      <c r="R187" s="331">
        <v>327.95</v>
      </c>
      <c r="S187" s="331">
        <v>163.975</v>
      </c>
      <c r="T187" s="332">
        <v>0.5</v>
      </c>
    </row>
    <row r="188" spans="1:20" s="26" customFormat="1" ht="12" customHeight="1" thickTop="1">
      <c r="A188" s="287" t="s">
        <v>542</v>
      </c>
      <c r="B188" s="250" t="s">
        <v>543</v>
      </c>
      <c r="C188" s="250">
        <v>14</v>
      </c>
      <c r="D188" s="250"/>
      <c r="E188" s="284" t="s">
        <v>416</v>
      </c>
      <c r="F188" s="238" t="s">
        <v>417</v>
      </c>
      <c r="G188" s="296" t="s">
        <v>495</v>
      </c>
      <c r="H188" s="250" t="s">
        <v>256</v>
      </c>
      <c r="I188" s="230">
        <v>6</v>
      </c>
      <c r="J188" s="165" t="s">
        <v>45</v>
      </c>
      <c r="K188" s="80" t="s">
        <v>419</v>
      </c>
      <c r="L188" s="145" t="s">
        <v>319</v>
      </c>
      <c r="M188" s="227" t="s">
        <v>549</v>
      </c>
      <c r="N188" s="33">
        <v>107</v>
      </c>
      <c r="O188" s="58">
        <v>1</v>
      </c>
      <c r="P188" s="58" t="s">
        <v>700</v>
      </c>
      <c r="Q188" s="24">
        <v>9.37</v>
      </c>
      <c r="R188" s="327">
        <v>2506.475</v>
      </c>
      <c r="S188" s="327">
        <v>751.9425</v>
      </c>
      <c r="T188" s="326">
        <v>0.3</v>
      </c>
    </row>
    <row r="189" spans="1:20" s="26" customFormat="1" ht="12" customHeight="1">
      <c r="A189" s="281"/>
      <c r="B189" s="242"/>
      <c r="C189" s="242"/>
      <c r="D189" s="242"/>
      <c r="E189" s="285"/>
      <c r="F189" s="213"/>
      <c r="G189" s="297"/>
      <c r="H189" s="242"/>
      <c r="I189" s="231"/>
      <c r="J189" s="163" t="s">
        <v>46</v>
      </c>
      <c r="K189" s="26" t="s">
        <v>718</v>
      </c>
      <c r="L189" s="150" t="s">
        <v>320</v>
      </c>
      <c r="M189" s="228"/>
      <c r="N189" s="34">
        <v>107</v>
      </c>
      <c r="O189" s="22">
        <v>1</v>
      </c>
      <c r="P189" s="54" t="s">
        <v>700</v>
      </c>
      <c r="Q189" s="28">
        <v>9.37</v>
      </c>
      <c r="R189" s="327">
        <v>24062.16</v>
      </c>
      <c r="S189" s="327">
        <v>7218.648</v>
      </c>
      <c r="T189" s="328">
        <v>0.3</v>
      </c>
    </row>
    <row r="190" spans="1:20" s="26" customFormat="1" ht="12" customHeight="1" thickBot="1">
      <c r="A190" s="272"/>
      <c r="B190" s="242"/>
      <c r="C190" s="242"/>
      <c r="D190" s="242"/>
      <c r="E190" s="286"/>
      <c r="F190" s="200"/>
      <c r="G190" s="298"/>
      <c r="H190" s="242"/>
      <c r="I190" s="231"/>
      <c r="J190" s="159" t="s">
        <v>47</v>
      </c>
      <c r="K190" s="79" t="s">
        <v>550</v>
      </c>
      <c r="L190" s="160" t="s">
        <v>320</v>
      </c>
      <c r="M190" s="229"/>
      <c r="N190" s="35">
        <v>107</v>
      </c>
      <c r="O190" s="30">
        <v>1</v>
      </c>
      <c r="P190" s="50" t="s">
        <v>700</v>
      </c>
      <c r="Q190" s="32">
        <v>9.37</v>
      </c>
      <c r="R190" s="331">
        <v>12031.08</v>
      </c>
      <c r="S190" s="331">
        <v>3609.324</v>
      </c>
      <c r="T190" s="344">
        <v>0.3</v>
      </c>
    </row>
    <row r="191" spans="1:20" s="26" customFormat="1" ht="12" customHeight="1" thickTop="1">
      <c r="A191" s="287" t="s">
        <v>542</v>
      </c>
      <c r="B191" s="234" t="s">
        <v>543</v>
      </c>
      <c r="C191" s="250" t="s">
        <v>569</v>
      </c>
      <c r="D191" s="250"/>
      <c r="E191" s="284" t="s">
        <v>416</v>
      </c>
      <c r="F191" s="284" t="s">
        <v>417</v>
      </c>
      <c r="G191" s="296" t="s">
        <v>855</v>
      </c>
      <c r="H191" s="250" t="s">
        <v>307</v>
      </c>
      <c r="I191" s="230">
        <v>6</v>
      </c>
      <c r="J191" s="169" t="s">
        <v>48</v>
      </c>
      <c r="K191" s="26" t="s">
        <v>419</v>
      </c>
      <c r="L191" s="170" t="s">
        <v>319</v>
      </c>
      <c r="M191" s="227" t="s">
        <v>308</v>
      </c>
      <c r="N191" s="33">
        <v>5</v>
      </c>
      <c r="O191" s="31">
        <v>2</v>
      </c>
      <c r="P191" s="23" t="s">
        <v>700</v>
      </c>
      <c r="Q191" s="24">
        <v>9.37</v>
      </c>
      <c r="R191" s="327">
        <v>117.125</v>
      </c>
      <c r="S191" s="327">
        <v>70.275</v>
      </c>
      <c r="T191" s="330">
        <v>0.6</v>
      </c>
    </row>
    <row r="192" spans="1:20" s="26" customFormat="1" ht="12" customHeight="1">
      <c r="A192" s="281"/>
      <c r="B192" s="210"/>
      <c r="C192" s="242"/>
      <c r="D192" s="242"/>
      <c r="E192" s="285"/>
      <c r="F192" s="285"/>
      <c r="G192" s="297"/>
      <c r="H192" s="242"/>
      <c r="I192" s="231"/>
      <c r="J192" s="155" t="s">
        <v>49</v>
      </c>
      <c r="K192" s="81" t="s">
        <v>823</v>
      </c>
      <c r="L192" s="167" t="s">
        <v>321</v>
      </c>
      <c r="M192" s="228"/>
      <c r="N192" s="33">
        <v>5</v>
      </c>
      <c r="O192" s="31">
        <v>2</v>
      </c>
      <c r="P192" s="22" t="s">
        <v>700</v>
      </c>
      <c r="Q192" s="28">
        <v>9.37</v>
      </c>
      <c r="R192" s="327">
        <v>46.85</v>
      </c>
      <c r="S192" s="327">
        <v>28.11</v>
      </c>
      <c r="T192" s="330">
        <v>0.6</v>
      </c>
    </row>
    <row r="193" spans="1:20" s="26" customFormat="1" ht="12" customHeight="1">
      <c r="A193" s="281"/>
      <c r="B193" s="210"/>
      <c r="C193" s="242"/>
      <c r="D193" s="242"/>
      <c r="E193" s="286"/>
      <c r="F193" s="286"/>
      <c r="G193" s="298"/>
      <c r="H193" s="242"/>
      <c r="I193" s="231"/>
      <c r="J193" s="155" t="s">
        <v>50</v>
      </c>
      <c r="K193" s="67" t="s">
        <v>551</v>
      </c>
      <c r="L193" s="156" t="s">
        <v>323</v>
      </c>
      <c r="M193" s="228"/>
      <c r="N193" s="33">
        <v>5</v>
      </c>
      <c r="O193" s="31">
        <v>2</v>
      </c>
      <c r="P193" s="22" t="s">
        <v>700</v>
      </c>
      <c r="Q193" s="28">
        <v>9.37</v>
      </c>
      <c r="R193" s="327">
        <v>140.55</v>
      </c>
      <c r="S193" s="327">
        <v>84.33</v>
      </c>
      <c r="T193" s="330">
        <v>0.6</v>
      </c>
    </row>
    <row r="194" spans="1:20" s="26" customFormat="1" ht="12" customHeight="1">
      <c r="A194" s="281"/>
      <c r="B194" s="210"/>
      <c r="C194" s="242"/>
      <c r="D194" s="242"/>
      <c r="E194" s="286"/>
      <c r="F194" s="286"/>
      <c r="G194" s="298"/>
      <c r="H194" s="242"/>
      <c r="I194" s="231"/>
      <c r="J194" s="153" t="s">
        <v>51</v>
      </c>
      <c r="K194" s="75" t="s">
        <v>827</v>
      </c>
      <c r="L194" s="154" t="s">
        <v>325</v>
      </c>
      <c r="M194" s="228"/>
      <c r="N194" s="33">
        <v>5</v>
      </c>
      <c r="O194" s="31">
        <v>2</v>
      </c>
      <c r="P194" s="31" t="s">
        <v>700</v>
      </c>
      <c r="Q194" s="28">
        <v>9.37</v>
      </c>
      <c r="R194" s="327">
        <v>46.85</v>
      </c>
      <c r="S194" s="327">
        <v>28.11</v>
      </c>
      <c r="T194" s="330">
        <v>0.6</v>
      </c>
    </row>
    <row r="195" spans="1:20" s="26" customFormat="1" ht="12" customHeight="1" thickBot="1">
      <c r="A195" s="281"/>
      <c r="B195" s="210"/>
      <c r="C195" s="270"/>
      <c r="D195" s="270"/>
      <c r="E195" s="286"/>
      <c r="F195" s="286"/>
      <c r="G195" s="298"/>
      <c r="H195" s="304"/>
      <c r="I195" s="232"/>
      <c r="J195" s="100" t="s">
        <v>52</v>
      </c>
      <c r="K195" s="101" t="s">
        <v>246</v>
      </c>
      <c r="L195" s="173" t="s">
        <v>324</v>
      </c>
      <c r="M195" s="228"/>
      <c r="N195" s="36">
        <v>5</v>
      </c>
      <c r="O195" s="45">
        <v>2</v>
      </c>
      <c r="P195" s="99" t="s">
        <v>700</v>
      </c>
      <c r="Q195" s="32">
        <v>9.37</v>
      </c>
      <c r="R195" s="331">
        <v>46.85</v>
      </c>
      <c r="S195" s="331">
        <v>37.48</v>
      </c>
      <c r="T195" s="336">
        <v>0.8</v>
      </c>
    </row>
    <row r="196" spans="1:20" s="26" customFormat="1" ht="12" customHeight="1" thickTop="1">
      <c r="A196" s="278" t="s">
        <v>542</v>
      </c>
      <c r="B196" s="250" t="s">
        <v>543</v>
      </c>
      <c r="C196" s="250">
        <v>18</v>
      </c>
      <c r="D196" s="250"/>
      <c r="E196" s="284" t="s">
        <v>416</v>
      </c>
      <c r="F196" s="284" t="s">
        <v>417</v>
      </c>
      <c r="G196" s="296" t="s">
        <v>496</v>
      </c>
      <c r="H196" s="250" t="s">
        <v>262</v>
      </c>
      <c r="I196" s="230">
        <v>6</v>
      </c>
      <c r="J196" s="169" t="s">
        <v>53</v>
      </c>
      <c r="K196" s="82" t="s">
        <v>419</v>
      </c>
      <c r="L196" s="174" t="s">
        <v>319</v>
      </c>
      <c r="M196" s="227" t="s">
        <v>793</v>
      </c>
      <c r="N196" s="33">
        <v>25</v>
      </c>
      <c r="O196" s="58">
        <v>1</v>
      </c>
      <c r="P196" s="23" t="s">
        <v>700</v>
      </c>
      <c r="Q196" s="24">
        <v>9.37</v>
      </c>
      <c r="R196" s="327">
        <v>585.625</v>
      </c>
      <c r="S196" s="327">
        <v>234.25</v>
      </c>
      <c r="T196" s="326">
        <v>0.4</v>
      </c>
    </row>
    <row r="197" spans="1:20" s="26" customFormat="1" ht="12" customHeight="1">
      <c r="A197" s="279"/>
      <c r="B197" s="242"/>
      <c r="C197" s="242"/>
      <c r="D197" s="242"/>
      <c r="E197" s="286"/>
      <c r="F197" s="286"/>
      <c r="G197" s="298"/>
      <c r="H197" s="242"/>
      <c r="I197" s="231"/>
      <c r="J197" s="155" t="s">
        <v>54</v>
      </c>
      <c r="K197" s="67" t="s">
        <v>552</v>
      </c>
      <c r="L197" s="156" t="s">
        <v>327</v>
      </c>
      <c r="M197" s="228"/>
      <c r="N197" s="33">
        <v>25</v>
      </c>
      <c r="O197" s="31">
        <v>1</v>
      </c>
      <c r="P197" s="22" t="s">
        <v>700</v>
      </c>
      <c r="Q197" s="28">
        <v>9.37</v>
      </c>
      <c r="R197" s="327">
        <v>234.25</v>
      </c>
      <c r="S197" s="327">
        <v>93.7</v>
      </c>
      <c r="T197" s="330">
        <v>0.4</v>
      </c>
    </row>
    <row r="198" spans="1:20" s="26" customFormat="1" ht="39" customHeight="1" thickBot="1">
      <c r="A198" s="279"/>
      <c r="B198" s="242"/>
      <c r="C198" s="242"/>
      <c r="D198" s="242"/>
      <c r="E198" s="286"/>
      <c r="F198" s="286"/>
      <c r="G198" s="298"/>
      <c r="H198" s="242"/>
      <c r="I198" s="231"/>
      <c r="J198" s="153" t="s">
        <v>55</v>
      </c>
      <c r="K198" s="67" t="s">
        <v>553</v>
      </c>
      <c r="L198" s="154" t="s">
        <v>327</v>
      </c>
      <c r="M198" s="228"/>
      <c r="N198" s="37">
        <v>25</v>
      </c>
      <c r="O198" s="30">
        <v>1</v>
      </c>
      <c r="P198" s="31" t="s">
        <v>700</v>
      </c>
      <c r="Q198" s="32">
        <v>9.37</v>
      </c>
      <c r="R198" s="331">
        <v>2811</v>
      </c>
      <c r="S198" s="331">
        <v>1124.4</v>
      </c>
      <c r="T198" s="344">
        <v>0.4</v>
      </c>
    </row>
    <row r="199" spans="1:20" s="26" customFormat="1" ht="12" customHeight="1" thickTop="1">
      <c r="A199" s="278" t="s">
        <v>542</v>
      </c>
      <c r="B199" s="250" t="s">
        <v>554</v>
      </c>
      <c r="C199" s="250">
        <v>21</v>
      </c>
      <c r="D199" s="250"/>
      <c r="E199" s="284" t="s">
        <v>416</v>
      </c>
      <c r="F199" s="238" t="s">
        <v>417</v>
      </c>
      <c r="G199" s="296" t="s">
        <v>856</v>
      </c>
      <c r="H199" s="250" t="s">
        <v>741</v>
      </c>
      <c r="I199" s="230">
        <v>1</v>
      </c>
      <c r="J199" s="169" t="s">
        <v>56</v>
      </c>
      <c r="K199" s="83" t="s">
        <v>419</v>
      </c>
      <c r="L199" s="174" t="s">
        <v>319</v>
      </c>
      <c r="M199" s="234" t="s">
        <v>556</v>
      </c>
      <c r="N199" s="33">
        <v>47000</v>
      </c>
      <c r="O199" s="31">
        <v>1</v>
      </c>
      <c r="P199" s="23" t="s">
        <v>700</v>
      </c>
      <c r="Q199" s="24">
        <v>9.37</v>
      </c>
      <c r="R199" s="327">
        <v>1100975</v>
      </c>
      <c r="S199" s="327">
        <v>330292.5</v>
      </c>
      <c r="T199" s="330">
        <v>0.3</v>
      </c>
    </row>
    <row r="200" spans="1:20" s="26" customFormat="1" ht="71.25" customHeight="1" thickBot="1">
      <c r="A200" s="279"/>
      <c r="B200" s="270"/>
      <c r="C200" s="242"/>
      <c r="D200" s="242"/>
      <c r="E200" s="286"/>
      <c r="F200" s="213"/>
      <c r="G200" s="298"/>
      <c r="H200" s="242"/>
      <c r="I200" s="231"/>
      <c r="J200" s="159" t="s">
        <v>57</v>
      </c>
      <c r="K200" s="67" t="s">
        <v>555</v>
      </c>
      <c r="L200" s="160" t="s">
        <v>321</v>
      </c>
      <c r="M200" s="210"/>
      <c r="N200" s="61">
        <v>47000</v>
      </c>
      <c r="O200" s="45">
        <v>1</v>
      </c>
      <c r="P200" s="50" t="s">
        <v>700</v>
      </c>
      <c r="Q200" s="32">
        <v>9.37</v>
      </c>
      <c r="R200" s="331">
        <v>2642340</v>
      </c>
      <c r="S200" s="331">
        <v>792702</v>
      </c>
      <c r="T200" s="336">
        <v>0.3</v>
      </c>
    </row>
    <row r="201" spans="1:20" s="26" customFormat="1" ht="12" customHeight="1" thickTop="1">
      <c r="A201" s="287" t="s">
        <v>542</v>
      </c>
      <c r="B201" s="234" t="s">
        <v>554</v>
      </c>
      <c r="C201" s="250" t="s">
        <v>570</v>
      </c>
      <c r="D201" s="250"/>
      <c r="E201" s="284" t="s">
        <v>416</v>
      </c>
      <c r="F201" s="284" t="s">
        <v>417</v>
      </c>
      <c r="G201" s="296" t="s">
        <v>857</v>
      </c>
      <c r="H201" s="250" t="s">
        <v>745</v>
      </c>
      <c r="I201" s="230">
        <v>2</v>
      </c>
      <c r="J201" s="169" t="s">
        <v>58</v>
      </c>
      <c r="K201" s="20" t="s">
        <v>419</v>
      </c>
      <c r="L201" s="174" t="s">
        <v>319</v>
      </c>
      <c r="M201" s="234" t="s">
        <v>743</v>
      </c>
      <c r="N201" s="21">
        <v>1350</v>
      </c>
      <c r="O201" s="22">
        <v>1</v>
      </c>
      <c r="P201" s="23" t="s">
        <v>700</v>
      </c>
      <c r="Q201" s="24">
        <v>9.37</v>
      </c>
      <c r="R201" s="327">
        <v>31623.75</v>
      </c>
      <c r="S201" s="327">
        <v>25299</v>
      </c>
      <c r="T201" s="328">
        <v>0.8</v>
      </c>
    </row>
    <row r="202" spans="1:20" s="26" customFormat="1" ht="12" customHeight="1">
      <c r="A202" s="281"/>
      <c r="B202" s="210"/>
      <c r="C202" s="242"/>
      <c r="D202" s="242"/>
      <c r="E202" s="285"/>
      <c r="F202" s="285"/>
      <c r="G202" s="297"/>
      <c r="H202" s="242"/>
      <c r="I202" s="231"/>
      <c r="J202" s="155" t="s">
        <v>59</v>
      </c>
      <c r="K202" s="27" t="s">
        <v>234</v>
      </c>
      <c r="L202" s="156" t="s">
        <v>321</v>
      </c>
      <c r="M202" s="210"/>
      <c r="N202" s="21">
        <v>1350</v>
      </c>
      <c r="O202" s="22">
        <v>1</v>
      </c>
      <c r="P202" s="22" t="s">
        <v>739</v>
      </c>
      <c r="Q202" s="24">
        <v>9.37</v>
      </c>
      <c r="R202" s="327">
        <v>6324.75</v>
      </c>
      <c r="S202" s="327">
        <v>5059.8</v>
      </c>
      <c r="T202" s="328">
        <v>0.8</v>
      </c>
    </row>
    <row r="203" spans="1:20" s="26" customFormat="1" ht="12" customHeight="1">
      <c r="A203" s="281"/>
      <c r="B203" s="210"/>
      <c r="C203" s="242"/>
      <c r="D203" s="242"/>
      <c r="E203" s="286"/>
      <c r="F203" s="286"/>
      <c r="G203" s="298"/>
      <c r="H203" s="242"/>
      <c r="I203" s="231"/>
      <c r="J203" s="155" t="s">
        <v>60</v>
      </c>
      <c r="K203" s="27" t="s">
        <v>742</v>
      </c>
      <c r="L203" s="156" t="s">
        <v>323</v>
      </c>
      <c r="M203" s="210"/>
      <c r="N203" s="21">
        <v>1350</v>
      </c>
      <c r="O203" s="22">
        <v>1</v>
      </c>
      <c r="P203" s="22" t="s">
        <v>739</v>
      </c>
      <c r="Q203" s="28">
        <v>9.37</v>
      </c>
      <c r="R203" s="327">
        <v>12649.5</v>
      </c>
      <c r="S203" s="327">
        <v>10119.6</v>
      </c>
      <c r="T203" s="328">
        <v>0.8</v>
      </c>
    </row>
    <row r="204" spans="1:20" s="26" customFormat="1" ht="48" customHeight="1" thickBot="1">
      <c r="A204" s="281"/>
      <c r="B204" s="210"/>
      <c r="C204" s="242"/>
      <c r="D204" s="242"/>
      <c r="E204" s="286"/>
      <c r="F204" s="286"/>
      <c r="G204" s="298"/>
      <c r="H204" s="242"/>
      <c r="I204" s="231"/>
      <c r="J204" s="153" t="s">
        <v>235</v>
      </c>
      <c r="K204" s="93" t="s">
        <v>248</v>
      </c>
      <c r="L204" s="154" t="s">
        <v>324</v>
      </c>
      <c r="M204" s="314"/>
      <c r="N204" s="29">
        <v>1350</v>
      </c>
      <c r="O204" s="30">
        <v>1</v>
      </c>
      <c r="P204" s="31" t="s">
        <v>739</v>
      </c>
      <c r="Q204" s="32">
        <v>9.37</v>
      </c>
      <c r="R204" s="331">
        <v>7566.75</v>
      </c>
      <c r="S204" s="331">
        <v>6053.4</v>
      </c>
      <c r="T204" s="344">
        <v>0.8</v>
      </c>
    </row>
    <row r="205" spans="1:20" s="26" customFormat="1" ht="12" customHeight="1" thickTop="1">
      <c r="A205" s="278" t="s">
        <v>542</v>
      </c>
      <c r="B205" s="250" t="s">
        <v>554</v>
      </c>
      <c r="C205" s="250" t="s">
        <v>571</v>
      </c>
      <c r="D205" s="250"/>
      <c r="E205" s="284" t="s">
        <v>416</v>
      </c>
      <c r="F205" s="238" t="s">
        <v>417</v>
      </c>
      <c r="G205" s="296" t="s">
        <v>858</v>
      </c>
      <c r="H205" s="250" t="s">
        <v>746</v>
      </c>
      <c r="I205" s="230">
        <v>2</v>
      </c>
      <c r="J205" s="169" t="s">
        <v>61</v>
      </c>
      <c r="K205" s="20" t="s">
        <v>419</v>
      </c>
      <c r="L205" s="174" t="s">
        <v>319</v>
      </c>
      <c r="M205" s="250" t="s">
        <v>557</v>
      </c>
      <c r="N205" s="57">
        <v>13000</v>
      </c>
      <c r="O205" s="58">
        <v>1</v>
      </c>
      <c r="P205" s="23" t="s">
        <v>700</v>
      </c>
      <c r="Q205" s="24">
        <v>5.28</v>
      </c>
      <c r="R205" s="327">
        <v>411840</v>
      </c>
      <c r="S205" s="327">
        <v>370656</v>
      </c>
      <c r="T205" s="326">
        <v>0.9</v>
      </c>
    </row>
    <row r="206" spans="1:20" s="26" customFormat="1" ht="12" customHeight="1">
      <c r="A206" s="280"/>
      <c r="B206" s="242"/>
      <c r="C206" s="242"/>
      <c r="D206" s="242"/>
      <c r="E206" s="285"/>
      <c r="F206" s="213"/>
      <c r="G206" s="297"/>
      <c r="H206" s="242"/>
      <c r="I206" s="231"/>
      <c r="J206" s="155" t="s">
        <v>62</v>
      </c>
      <c r="K206" s="27" t="s">
        <v>830</v>
      </c>
      <c r="L206" s="156" t="s">
        <v>321</v>
      </c>
      <c r="M206" s="242"/>
      <c r="N206" s="33">
        <v>13000</v>
      </c>
      <c r="O206" s="31">
        <v>1</v>
      </c>
      <c r="P206" s="22" t="s">
        <v>739</v>
      </c>
      <c r="Q206" s="28">
        <v>5.28</v>
      </c>
      <c r="R206" s="327">
        <v>34320</v>
      </c>
      <c r="S206" s="327">
        <v>30888</v>
      </c>
      <c r="T206" s="330">
        <v>0.9</v>
      </c>
    </row>
    <row r="207" spans="1:20" s="26" customFormat="1" ht="12" customHeight="1">
      <c r="A207" s="279"/>
      <c r="B207" s="270"/>
      <c r="C207" s="242"/>
      <c r="D207" s="242"/>
      <c r="E207" s="286"/>
      <c r="F207" s="213"/>
      <c r="G207" s="298"/>
      <c r="H207" s="242"/>
      <c r="I207" s="231"/>
      <c r="J207" s="155" t="s">
        <v>63</v>
      </c>
      <c r="K207" s="27" t="s">
        <v>747</v>
      </c>
      <c r="L207" s="156" t="s">
        <v>323</v>
      </c>
      <c r="M207" s="242"/>
      <c r="N207" s="33">
        <v>13000</v>
      </c>
      <c r="O207" s="31">
        <v>1</v>
      </c>
      <c r="P207" s="22" t="s">
        <v>739</v>
      </c>
      <c r="Q207" s="28">
        <v>5.28</v>
      </c>
      <c r="R207" s="342">
        <v>68640</v>
      </c>
      <c r="S207" s="342">
        <v>61776</v>
      </c>
      <c r="T207" s="330">
        <v>0.9</v>
      </c>
    </row>
    <row r="208" spans="1:20" s="26" customFormat="1" ht="12" customHeight="1" thickBot="1">
      <c r="A208" s="279"/>
      <c r="B208" s="270"/>
      <c r="C208" s="242"/>
      <c r="D208" s="242"/>
      <c r="E208" s="286"/>
      <c r="F208" s="200"/>
      <c r="G208" s="298"/>
      <c r="H208" s="242"/>
      <c r="I208" s="231"/>
      <c r="J208" s="159" t="s">
        <v>64</v>
      </c>
      <c r="K208" s="98" t="s">
        <v>248</v>
      </c>
      <c r="L208" s="154" t="s">
        <v>324</v>
      </c>
      <c r="M208" s="242"/>
      <c r="N208" s="61">
        <v>13000</v>
      </c>
      <c r="O208" s="45">
        <v>1</v>
      </c>
      <c r="P208" s="50" t="s">
        <v>739</v>
      </c>
      <c r="Q208" s="32">
        <v>5.28</v>
      </c>
      <c r="R208" s="345">
        <v>46280</v>
      </c>
      <c r="S208" s="345">
        <v>41652</v>
      </c>
      <c r="T208" s="336">
        <v>0.9</v>
      </c>
    </row>
    <row r="209" spans="1:20" s="26" customFormat="1" ht="12" customHeight="1" thickTop="1">
      <c r="A209" s="278" t="s">
        <v>542</v>
      </c>
      <c r="B209" s="250" t="s">
        <v>554</v>
      </c>
      <c r="C209" s="250" t="s">
        <v>572</v>
      </c>
      <c r="D209" s="250"/>
      <c r="E209" s="284" t="s">
        <v>416</v>
      </c>
      <c r="F209" s="284" t="s">
        <v>417</v>
      </c>
      <c r="G209" s="296" t="s">
        <v>497</v>
      </c>
      <c r="H209" s="250" t="s">
        <v>309</v>
      </c>
      <c r="I209" s="230">
        <v>2</v>
      </c>
      <c r="J209" s="169" t="s">
        <v>65</v>
      </c>
      <c r="K209" s="20" t="s">
        <v>419</v>
      </c>
      <c r="L209" s="174" t="s">
        <v>319</v>
      </c>
      <c r="M209" s="234" t="s">
        <v>558</v>
      </c>
      <c r="N209" s="57">
        <v>250</v>
      </c>
      <c r="O209" s="58">
        <v>1</v>
      </c>
      <c r="P209" s="23" t="s">
        <v>700</v>
      </c>
      <c r="Q209" s="24">
        <v>9.37</v>
      </c>
      <c r="R209" s="327">
        <v>11712.5</v>
      </c>
      <c r="S209" s="327">
        <v>9370</v>
      </c>
      <c r="T209" s="326">
        <v>0.8</v>
      </c>
    </row>
    <row r="210" spans="1:20" s="26" customFormat="1" ht="12" customHeight="1">
      <c r="A210" s="280"/>
      <c r="B210" s="242"/>
      <c r="C210" s="242"/>
      <c r="D210" s="242"/>
      <c r="E210" s="285"/>
      <c r="F210" s="285"/>
      <c r="G210" s="297"/>
      <c r="H210" s="242"/>
      <c r="I210" s="231"/>
      <c r="J210" s="155" t="s">
        <v>66</v>
      </c>
      <c r="K210" s="27" t="s">
        <v>831</v>
      </c>
      <c r="L210" s="156" t="s">
        <v>321</v>
      </c>
      <c r="M210" s="210"/>
      <c r="N210" s="33">
        <v>250</v>
      </c>
      <c r="O210" s="31">
        <v>1</v>
      </c>
      <c r="P210" s="22" t="s">
        <v>739</v>
      </c>
      <c r="Q210" s="28">
        <v>9.37</v>
      </c>
      <c r="R210" s="327">
        <v>1171.25</v>
      </c>
      <c r="S210" s="327">
        <v>937</v>
      </c>
      <c r="T210" s="330">
        <v>0.8</v>
      </c>
    </row>
    <row r="211" spans="1:20" s="26" customFormat="1" ht="12" customHeight="1">
      <c r="A211" s="280"/>
      <c r="B211" s="242"/>
      <c r="C211" s="242"/>
      <c r="D211" s="242"/>
      <c r="E211" s="285"/>
      <c r="F211" s="285"/>
      <c r="G211" s="297"/>
      <c r="H211" s="242"/>
      <c r="I211" s="231"/>
      <c r="J211" s="163" t="s">
        <v>67</v>
      </c>
      <c r="K211" s="75" t="s">
        <v>744</v>
      </c>
      <c r="L211" s="154" t="s">
        <v>323</v>
      </c>
      <c r="M211" s="210"/>
      <c r="N211" s="33">
        <v>250</v>
      </c>
      <c r="O211" s="31">
        <v>1</v>
      </c>
      <c r="P211" s="54" t="s">
        <v>739</v>
      </c>
      <c r="Q211" s="28">
        <v>9.37</v>
      </c>
      <c r="R211" s="327">
        <v>1171.25</v>
      </c>
      <c r="S211" s="327">
        <v>937</v>
      </c>
      <c r="T211" s="330">
        <v>0.8</v>
      </c>
    </row>
    <row r="212" spans="1:20" s="26" customFormat="1" ht="34.5" customHeight="1" thickBot="1">
      <c r="A212" s="279"/>
      <c r="B212" s="270"/>
      <c r="C212" s="242"/>
      <c r="D212" s="242"/>
      <c r="E212" s="286"/>
      <c r="F212" s="286"/>
      <c r="G212" s="298"/>
      <c r="H212" s="242"/>
      <c r="I212" s="231"/>
      <c r="J212" s="155" t="s">
        <v>68</v>
      </c>
      <c r="K212" s="98" t="s">
        <v>248</v>
      </c>
      <c r="L212" s="154" t="s">
        <v>324</v>
      </c>
      <c r="M212" s="210"/>
      <c r="N212" s="61">
        <v>250</v>
      </c>
      <c r="O212" s="45">
        <v>1</v>
      </c>
      <c r="P212" s="22" t="s">
        <v>739</v>
      </c>
      <c r="Q212" s="32">
        <v>9.37</v>
      </c>
      <c r="R212" s="331">
        <v>1401.25</v>
      </c>
      <c r="S212" s="331">
        <v>1261.125</v>
      </c>
      <c r="T212" s="336">
        <v>0.9</v>
      </c>
    </row>
    <row r="213" spans="1:20" s="26" customFormat="1" ht="12" customHeight="1" thickTop="1">
      <c r="A213" s="278" t="s">
        <v>542</v>
      </c>
      <c r="B213" s="250" t="s">
        <v>554</v>
      </c>
      <c r="C213" s="250" t="s">
        <v>573</v>
      </c>
      <c r="D213" s="250"/>
      <c r="E213" s="284" t="s">
        <v>416</v>
      </c>
      <c r="F213" s="284" t="s">
        <v>417</v>
      </c>
      <c r="G213" s="296" t="s">
        <v>498</v>
      </c>
      <c r="H213" s="250" t="s">
        <v>263</v>
      </c>
      <c r="I213" s="230">
        <v>2</v>
      </c>
      <c r="J213" s="169" t="s">
        <v>69</v>
      </c>
      <c r="K213" s="20" t="s">
        <v>419</v>
      </c>
      <c r="L213" s="174" t="s">
        <v>319</v>
      </c>
      <c r="M213" s="234" t="s">
        <v>559</v>
      </c>
      <c r="N213" s="33">
        <v>250</v>
      </c>
      <c r="O213" s="31">
        <v>1</v>
      </c>
      <c r="P213" s="23" t="s">
        <v>700</v>
      </c>
      <c r="Q213" s="24">
        <v>9.37</v>
      </c>
      <c r="R213" s="327">
        <v>11712.5</v>
      </c>
      <c r="S213" s="327">
        <v>9370</v>
      </c>
      <c r="T213" s="330">
        <v>0.8</v>
      </c>
    </row>
    <row r="214" spans="1:20" s="26" customFormat="1" ht="12" customHeight="1">
      <c r="A214" s="280"/>
      <c r="B214" s="242"/>
      <c r="C214" s="242"/>
      <c r="D214" s="242"/>
      <c r="E214" s="285"/>
      <c r="F214" s="285"/>
      <c r="G214" s="297"/>
      <c r="H214" s="242"/>
      <c r="I214" s="231"/>
      <c r="J214" s="155" t="s">
        <v>70</v>
      </c>
      <c r="K214" s="27" t="s">
        <v>832</v>
      </c>
      <c r="L214" s="156" t="s">
        <v>321</v>
      </c>
      <c r="M214" s="210"/>
      <c r="N214" s="33">
        <v>250</v>
      </c>
      <c r="O214" s="31">
        <v>1</v>
      </c>
      <c r="P214" s="22" t="s">
        <v>739</v>
      </c>
      <c r="Q214" s="28">
        <v>9.37</v>
      </c>
      <c r="R214" s="327">
        <v>1171.25</v>
      </c>
      <c r="S214" s="327">
        <v>937</v>
      </c>
      <c r="T214" s="330">
        <v>0.8</v>
      </c>
    </row>
    <row r="215" spans="1:20" s="26" customFormat="1" ht="12" customHeight="1">
      <c r="A215" s="279"/>
      <c r="B215" s="270"/>
      <c r="C215" s="242"/>
      <c r="D215" s="242"/>
      <c r="E215" s="286"/>
      <c r="F215" s="286"/>
      <c r="G215" s="298"/>
      <c r="H215" s="242"/>
      <c r="I215" s="231"/>
      <c r="J215" s="155" t="s">
        <v>71</v>
      </c>
      <c r="K215" s="27" t="s">
        <v>748</v>
      </c>
      <c r="L215" s="156" t="s">
        <v>323</v>
      </c>
      <c r="M215" s="210"/>
      <c r="N215" s="21">
        <v>250</v>
      </c>
      <c r="O215" s="22">
        <v>1</v>
      </c>
      <c r="P215" s="22" t="s">
        <v>739</v>
      </c>
      <c r="Q215" s="28">
        <v>9.37</v>
      </c>
      <c r="R215" s="327">
        <v>1171.25</v>
      </c>
      <c r="S215" s="327">
        <v>937</v>
      </c>
      <c r="T215" s="328">
        <v>0.8</v>
      </c>
    </row>
    <row r="216" spans="1:20" s="26" customFormat="1" ht="12" customHeight="1" thickBot="1">
      <c r="A216" s="279"/>
      <c r="B216" s="270"/>
      <c r="C216" s="242"/>
      <c r="D216" s="242"/>
      <c r="E216" s="286"/>
      <c r="F216" s="286"/>
      <c r="G216" s="298"/>
      <c r="H216" s="242"/>
      <c r="I216" s="231"/>
      <c r="J216" s="153" t="s">
        <v>72</v>
      </c>
      <c r="K216" s="98" t="s">
        <v>248</v>
      </c>
      <c r="L216" s="154" t="s">
        <v>324</v>
      </c>
      <c r="M216" s="210"/>
      <c r="N216" s="59">
        <v>250</v>
      </c>
      <c r="O216" s="50">
        <v>1</v>
      </c>
      <c r="P216" s="31" t="s">
        <v>739</v>
      </c>
      <c r="Q216" s="32">
        <v>9.37</v>
      </c>
      <c r="R216" s="331">
        <v>1401.25</v>
      </c>
      <c r="S216" s="331">
        <v>1121</v>
      </c>
      <c r="T216" s="335">
        <v>0.8</v>
      </c>
    </row>
    <row r="217" spans="1:20" s="26" customFormat="1" ht="12" customHeight="1" thickTop="1">
      <c r="A217" s="278" t="s">
        <v>542</v>
      </c>
      <c r="B217" s="250" t="s">
        <v>554</v>
      </c>
      <c r="C217" s="250" t="s">
        <v>692</v>
      </c>
      <c r="D217" s="250"/>
      <c r="E217" s="284" t="s">
        <v>416</v>
      </c>
      <c r="F217" s="284" t="s">
        <v>417</v>
      </c>
      <c r="G217" s="296" t="s">
        <v>499</v>
      </c>
      <c r="H217" s="250" t="s">
        <v>712</v>
      </c>
      <c r="I217" s="230">
        <v>6</v>
      </c>
      <c r="J217" s="169" t="s">
        <v>73</v>
      </c>
      <c r="K217" s="20" t="s">
        <v>419</v>
      </c>
      <c r="L217" s="174" t="s">
        <v>319</v>
      </c>
      <c r="M217" s="234" t="s">
        <v>284</v>
      </c>
      <c r="N217" s="47" t="e">
        <f>#REF!/259</f>
        <v>#REF!</v>
      </c>
      <c r="O217" s="52">
        <v>259</v>
      </c>
      <c r="P217" s="23" t="s">
        <v>700</v>
      </c>
      <c r="Q217" s="24">
        <v>9.37</v>
      </c>
      <c r="R217" s="327">
        <v>19439.115959459457</v>
      </c>
      <c r="S217" s="327">
        <v>9719.557979729729</v>
      </c>
      <c r="T217" s="337">
        <v>0.5</v>
      </c>
    </row>
    <row r="218" spans="1:20" s="26" customFormat="1" ht="12" customHeight="1">
      <c r="A218" s="279"/>
      <c r="B218" s="270"/>
      <c r="C218" s="242"/>
      <c r="D218" s="242"/>
      <c r="E218" s="286"/>
      <c r="F218" s="286"/>
      <c r="G218" s="298"/>
      <c r="H218" s="242"/>
      <c r="I218" s="231"/>
      <c r="J218" s="155" t="s">
        <v>97</v>
      </c>
      <c r="K218" s="27" t="s">
        <v>749</v>
      </c>
      <c r="L218" s="156" t="s">
        <v>321</v>
      </c>
      <c r="M218" s="210"/>
      <c r="N218" s="33">
        <v>830</v>
      </c>
      <c r="O218" s="31">
        <v>259</v>
      </c>
      <c r="P218" s="22" t="s">
        <v>739</v>
      </c>
      <c r="Q218" s="28">
        <v>9.37</v>
      </c>
      <c r="R218" s="327">
        <v>20142688.999999996</v>
      </c>
      <c r="S218" s="327">
        <v>10071344.499999998</v>
      </c>
      <c r="T218" s="338">
        <v>0.5</v>
      </c>
    </row>
    <row r="219" spans="1:20" s="26" customFormat="1" ht="12" customHeight="1">
      <c r="A219" s="279"/>
      <c r="B219" s="270"/>
      <c r="C219" s="242"/>
      <c r="D219" s="242"/>
      <c r="E219" s="286"/>
      <c r="F219" s="286"/>
      <c r="G219" s="298"/>
      <c r="H219" s="242"/>
      <c r="I219" s="231"/>
      <c r="J219" s="155" t="s">
        <v>98</v>
      </c>
      <c r="K219" s="75" t="s">
        <v>576</v>
      </c>
      <c r="L219" s="154" t="s">
        <v>325</v>
      </c>
      <c r="M219" s="210"/>
      <c r="N219" s="21">
        <v>830</v>
      </c>
      <c r="O219" s="22">
        <v>259</v>
      </c>
      <c r="P219" s="22" t="s">
        <v>739</v>
      </c>
      <c r="Q219" s="28">
        <v>9.37</v>
      </c>
      <c r="R219" s="327">
        <v>456596.28</v>
      </c>
      <c r="S219" s="327">
        <v>228298.14</v>
      </c>
      <c r="T219" s="339">
        <v>0.5</v>
      </c>
    </row>
    <row r="220" spans="1:20" s="26" customFormat="1" ht="52.5" customHeight="1" thickBot="1">
      <c r="A220" s="279"/>
      <c r="B220" s="270"/>
      <c r="C220" s="242"/>
      <c r="D220" s="242"/>
      <c r="E220" s="286"/>
      <c r="F220" s="286"/>
      <c r="G220" s="298"/>
      <c r="H220" s="242"/>
      <c r="I220" s="231"/>
      <c r="J220" s="155" t="s">
        <v>99</v>
      </c>
      <c r="K220" s="75" t="s">
        <v>693</v>
      </c>
      <c r="L220" s="154" t="s">
        <v>321</v>
      </c>
      <c r="M220" s="210"/>
      <c r="N220" s="36">
        <v>830</v>
      </c>
      <c r="O220" s="56">
        <v>259</v>
      </c>
      <c r="P220" s="22" t="s">
        <v>739</v>
      </c>
      <c r="Q220" s="32">
        <v>9.37</v>
      </c>
      <c r="R220" s="331">
        <v>4028537.8</v>
      </c>
      <c r="S220" s="331">
        <v>2014268.9</v>
      </c>
      <c r="T220" s="341">
        <v>0.5</v>
      </c>
    </row>
    <row r="221" spans="1:20" s="26" customFormat="1" ht="12" customHeight="1" thickTop="1">
      <c r="A221" s="278" t="s">
        <v>542</v>
      </c>
      <c r="B221" s="250" t="s">
        <v>554</v>
      </c>
      <c r="C221" s="250" t="s">
        <v>694</v>
      </c>
      <c r="D221" s="250"/>
      <c r="E221" s="284" t="s">
        <v>416</v>
      </c>
      <c r="F221" s="238" t="s">
        <v>417</v>
      </c>
      <c r="G221" s="296" t="s">
        <v>500</v>
      </c>
      <c r="H221" s="250" t="s">
        <v>310</v>
      </c>
      <c r="I221" s="230">
        <v>6</v>
      </c>
      <c r="J221" s="165" t="s">
        <v>100</v>
      </c>
      <c r="K221" s="84" t="s">
        <v>419</v>
      </c>
      <c r="L221" s="166" t="s">
        <v>319</v>
      </c>
      <c r="M221" s="234" t="s">
        <v>713</v>
      </c>
      <c r="N221" s="47">
        <v>829.8448648648648</v>
      </c>
      <c r="O221" s="52">
        <v>259</v>
      </c>
      <c r="P221" s="58" t="s">
        <v>700</v>
      </c>
      <c r="Q221" s="24">
        <v>9.37</v>
      </c>
      <c r="R221" s="327">
        <v>19439.115959459457</v>
      </c>
      <c r="S221" s="327">
        <v>9719.557979729729</v>
      </c>
      <c r="T221" s="330">
        <v>0.5</v>
      </c>
    </row>
    <row r="222" spans="1:20" s="26" customFormat="1" ht="12" customHeight="1">
      <c r="A222" s="280"/>
      <c r="B222" s="242"/>
      <c r="C222" s="242"/>
      <c r="D222" s="242"/>
      <c r="E222" s="285"/>
      <c r="F222" s="213"/>
      <c r="G222" s="297"/>
      <c r="H222" s="242"/>
      <c r="I222" s="231"/>
      <c r="J222" s="155" t="s">
        <v>74</v>
      </c>
      <c r="K222" s="85" t="s">
        <v>695</v>
      </c>
      <c r="L222" s="156" t="s">
        <v>321</v>
      </c>
      <c r="M222" s="210"/>
      <c r="N222" s="59">
        <v>830</v>
      </c>
      <c r="O222" s="50">
        <v>259</v>
      </c>
      <c r="P222" s="22" t="s">
        <v>739</v>
      </c>
      <c r="Q222" s="28">
        <v>9.37</v>
      </c>
      <c r="R222" s="327">
        <v>1007134.45</v>
      </c>
      <c r="S222" s="327">
        <v>503567.225</v>
      </c>
      <c r="T222" s="335">
        <v>0.5</v>
      </c>
    </row>
    <row r="223" spans="1:20" s="26" customFormat="1" ht="12" customHeight="1">
      <c r="A223" s="280"/>
      <c r="B223" s="242"/>
      <c r="C223" s="242"/>
      <c r="D223" s="242"/>
      <c r="E223" s="285"/>
      <c r="F223" s="213"/>
      <c r="G223" s="297"/>
      <c r="H223" s="242"/>
      <c r="I223" s="231"/>
      <c r="J223" s="163" t="s">
        <v>75</v>
      </c>
      <c r="K223" s="86" t="s">
        <v>714</v>
      </c>
      <c r="L223" s="164" t="s">
        <v>325</v>
      </c>
      <c r="M223" s="210"/>
      <c r="N223" s="59">
        <v>830</v>
      </c>
      <c r="O223" s="50">
        <v>259</v>
      </c>
      <c r="P223" s="54" t="s">
        <v>739</v>
      </c>
      <c r="Q223" s="28">
        <v>9.37</v>
      </c>
      <c r="R223" s="327">
        <v>456596.28</v>
      </c>
      <c r="S223" s="327">
        <v>228298.14</v>
      </c>
      <c r="T223" s="335">
        <v>0.5</v>
      </c>
    </row>
    <row r="224" spans="1:20" s="26" customFormat="1" ht="12" customHeight="1" thickBot="1">
      <c r="A224" s="289"/>
      <c r="B224" s="290"/>
      <c r="C224" s="210"/>
      <c r="D224" s="210"/>
      <c r="E224" s="305"/>
      <c r="F224" s="213"/>
      <c r="G224" s="311"/>
      <c r="H224" s="210"/>
      <c r="I224" s="207"/>
      <c r="J224" s="159" t="s">
        <v>76</v>
      </c>
      <c r="K224" s="101" t="s">
        <v>715</v>
      </c>
      <c r="L224" s="160" t="s">
        <v>324</v>
      </c>
      <c r="M224" s="210"/>
      <c r="N224" s="36">
        <v>830</v>
      </c>
      <c r="O224" s="56">
        <v>259</v>
      </c>
      <c r="P224" s="50" t="s">
        <v>739</v>
      </c>
      <c r="Q224" s="32">
        <v>9.37</v>
      </c>
      <c r="R224" s="331">
        <v>1204906.85</v>
      </c>
      <c r="S224" s="331">
        <v>602453.4249999999</v>
      </c>
      <c r="T224" s="334">
        <v>0.5</v>
      </c>
    </row>
    <row r="225" spans="1:20" s="26" customFormat="1" ht="12" customHeight="1">
      <c r="A225" s="295" t="s">
        <v>542</v>
      </c>
      <c r="B225" s="291" t="s">
        <v>554</v>
      </c>
      <c r="C225" s="291">
        <v>89</v>
      </c>
      <c r="D225" s="291"/>
      <c r="E225" s="307" t="s">
        <v>416</v>
      </c>
      <c r="F225" s="307" t="s">
        <v>417</v>
      </c>
      <c r="G225" s="309" t="s">
        <v>501</v>
      </c>
      <c r="H225" s="291" t="s">
        <v>264</v>
      </c>
      <c r="I225" s="235">
        <v>6</v>
      </c>
      <c r="J225" s="175" t="s">
        <v>77</v>
      </c>
      <c r="K225" s="89" t="s">
        <v>419</v>
      </c>
      <c r="L225" s="176" t="s">
        <v>319</v>
      </c>
      <c r="M225" s="209" t="s">
        <v>562</v>
      </c>
      <c r="N225" s="33">
        <v>5</v>
      </c>
      <c r="O225" s="31">
        <v>1</v>
      </c>
      <c r="P225" s="90" t="s">
        <v>700</v>
      </c>
      <c r="Q225" s="24">
        <v>9.37</v>
      </c>
      <c r="R225" s="327">
        <v>117.125</v>
      </c>
      <c r="S225" s="327">
        <v>81.9875</v>
      </c>
      <c r="T225" s="330">
        <v>0.7</v>
      </c>
    </row>
    <row r="226" spans="1:20" s="26" customFormat="1" ht="12" customHeight="1">
      <c r="A226" s="281"/>
      <c r="B226" s="242"/>
      <c r="C226" s="242"/>
      <c r="D226" s="242"/>
      <c r="E226" s="285"/>
      <c r="F226" s="285"/>
      <c r="G226" s="297"/>
      <c r="H226" s="242"/>
      <c r="I226" s="231"/>
      <c r="J226" s="155" t="s">
        <v>78</v>
      </c>
      <c r="K226" s="27" t="s">
        <v>560</v>
      </c>
      <c r="L226" s="156" t="s">
        <v>323</v>
      </c>
      <c r="M226" s="210"/>
      <c r="N226" s="59">
        <v>5</v>
      </c>
      <c r="O226" s="50">
        <v>1</v>
      </c>
      <c r="P226" s="22" t="s">
        <v>739</v>
      </c>
      <c r="Q226" s="28">
        <v>9.37</v>
      </c>
      <c r="R226" s="327">
        <v>48.1</v>
      </c>
      <c r="S226" s="327">
        <v>33.67</v>
      </c>
      <c r="T226" s="335">
        <v>0.7</v>
      </c>
    </row>
    <row r="227" spans="1:20" s="26" customFormat="1" ht="12" customHeight="1">
      <c r="A227" s="281"/>
      <c r="B227" s="242"/>
      <c r="C227" s="242"/>
      <c r="D227" s="242"/>
      <c r="E227" s="285"/>
      <c r="F227" s="285"/>
      <c r="G227" s="297"/>
      <c r="H227" s="242"/>
      <c r="I227" s="231"/>
      <c r="J227" s="153" t="s">
        <v>79</v>
      </c>
      <c r="K227" s="75" t="s">
        <v>561</v>
      </c>
      <c r="L227" s="154" t="s">
        <v>322</v>
      </c>
      <c r="M227" s="210"/>
      <c r="N227" s="21">
        <v>5</v>
      </c>
      <c r="O227" s="22">
        <v>1</v>
      </c>
      <c r="P227" s="31" t="s">
        <v>739</v>
      </c>
      <c r="Q227" s="28">
        <v>9.37</v>
      </c>
      <c r="R227" s="327">
        <v>140.55</v>
      </c>
      <c r="S227" s="327">
        <v>98.385</v>
      </c>
      <c r="T227" s="328">
        <v>0.7</v>
      </c>
    </row>
    <row r="228" spans="1:20" s="26" customFormat="1" ht="12" customHeight="1" thickBot="1">
      <c r="A228" s="272"/>
      <c r="B228" s="294"/>
      <c r="C228" s="292"/>
      <c r="D228" s="292"/>
      <c r="E228" s="308"/>
      <c r="F228" s="308"/>
      <c r="G228" s="310"/>
      <c r="H228" s="312"/>
      <c r="I228" s="236"/>
      <c r="J228" s="177" t="s">
        <v>80</v>
      </c>
      <c r="K228" s="91" t="s">
        <v>249</v>
      </c>
      <c r="L228" s="178" t="s">
        <v>324</v>
      </c>
      <c r="M228" s="203"/>
      <c r="N228" s="59">
        <v>5</v>
      </c>
      <c r="O228" s="50">
        <v>1</v>
      </c>
      <c r="P228" s="30" t="s">
        <v>739</v>
      </c>
      <c r="Q228" s="32">
        <v>9.37</v>
      </c>
      <c r="R228" s="331">
        <v>28.025</v>
      </c>
      <c r="S228" s="331">
        <v>22.42</v>
      </c>
      <c r="T228" s="335">
        <v>0.8</v>
      </c>
    </row>
    <row r="229" spans="1:20" s="26" customFormat="1" ht="12" customHeight="1" thickTop="1">
      <c r="A229" s="278" t="s">
        <v>542</v>
      </c>
      <c r="B229" s="251" t="s">
        <v>554</v>
      </c>
      <c r="C229" s="250">
        <v>92</v>
      </c>
      <c r="D229" s="250"/>
      <c r="E229" s="284" t="s">
        <v>416</v>
      </c>
      <c r="F229" s="284" t="s">
        <v>417</v>
      </c>
      <c r="G229" s="296" t="s">
        <v>502</v>
      </c>
      <c r="H229" s="250" t="s">
        <v>265</v>
      </c>
      <c r="I229" s="230">
        <v>6</v>
      </c>
      <c r="J229" s="169" t="s">
        <v>81</v>
      </c>
      <c r="K229" s="20" t="s">
        <v>419</v>
      </c>
      <c r="L229" s="174" t="s">
        <v>319</v>
      </c>
      <c r="M229" s="234" t="s">
        <v>562</v>
      </c>
      <c r="N229" s="47">
        <v>0</v>
      </c>
      <c r="O229" s="52">
        <v>1</v>
      </c>
      <c r="P229" s="23" t="s">
        <v>700</v>
      </c>
      <c r="Q229" s="24">
        <v>9.37</v>
      </c>
      <c r="R229" s="327">
        <v>0</v>
      </c>
      <c r="S229" s="327">
        <v>0</v>
      </c>
      <c r="T229" s="337">
        <v>0.5</v>
      </c>
    </row>
    <row r="230" spans="1:20" s="26" customFormat="1" ht="12" customHeight="1">
      <c r="A230" s="280"/>
      <c r="B230" s="252"/>
      <c r="C230" s="242"/>
      <c r="D230" s="242"/>
      <c r="E230" s="285"/>
      <c r="F230" s="285"/>
      <c r="G230" s="297"/>
      <c r="H230" s="242"/>
      <c r="I230" s="231"/>
      <c r="J230" s="155" t="s">
        <v>82</v>
      </c>
      <c r="K230" s="27" t="s">
        <v>753</v>
      </c>
      <c r="L230" s="156" t="s">
        <v>321</v>
      </c>
      <c r="M230" s="210"/>
      <c r="N230" s="21">
        <v>0</v>
      </c>
      <c r="O230" s="22">
        <v>1</v>
      </c>
      <c r="P230" s="22" t="s">
        <v>739</v>
      </c>
      <c r="Q230" s="28">
        <v>9.37</v>
      </c>
      <c r="R230" s="327">
        <v>0</v>
      </c>
      <c r="S230" s="327">
        <v>0</v>
      </c>
      <c r="T230" s="339">
        <v>0.5</v>
      </c>
    </row>
    <row r="231" spans="1:20" s="26" customFormat="1" ht="12" customHeight="1" thickBot="1">
      <c r="A231" s="279"/>
      <c r="B231" s="270"/>
      <c r="C231" s="242"/>
      <c r="D231" s="242"/>
      <c r="E231" s="285"/>
      <c r="F231" s="285"/>
      <c r="G231" s="297"/>
      <c r="H231" s="242"/>
      <c r="I231" s="231"/>
      <c r="J231" s="155" t="s">
        <v>83</v>
      </c>
      <c r="K231" s="27" t="s">
        <v>716</v>
      </c>
      <c r="L231" s="156" t="s">
        <v>324</v>
      </c>
      <c r="M231" s="210"/>
      <c r="N231" s="37">
        <v>0</v>
      </c>
      <c r="O231" s="60">
        <v>1</v>
      </c>
      <c r="P231" s="22" t="s">
        <v>739</v>
      </c>
      <c r="Q231" s="32">
        <v>9.37</v>
      </c>
      <c r="R231" s="331">
        <v>0</v>
      </c>
      <c r="S231" s="331">
        <v>0</v>
      </c>
      <c r="T231" s="346">
        <v>0.5</v>
      </c>
    </row>
    <row r="232" spans="1:20" s="26" customFormat="1" ht="12" customHeight="1" thickTop="1">
      <c r="A232" s="278" t="s">
        <v>542</v>
      </c>
      <c r="B232" s="250" t="s">
        <v>554</v>
      </c>
      <c r="C232" s="250">
        <v>93</v>
      </c>
      <c r="D232" s="250"/>
      <c r="E232" s="284" t="s">
        <v>416</v>
      </c>
      <c r="F232" s="238" t="s">
        <v>417</v>
      </c>
      <c r="G232" s="296" t="s">
        <v>859</v>
      </c>
      <c r="H232" s="250" t="s">
        <v>266</v>
      </c>
      <c r="I232" s="230">
        <v>6</v>
      </c>
      <c r="J232" s="169" t="s">
        <v>84</v>
      </c>
      <c r="K232" s="20" t="s">
        <v>419</v>
      </c>
      <c r="L232" s="174" t="s">
        <v>319</v>
      </c>
      <c r="M232" s="234" t="s">
        <v>562</v>
      </c>
      <c r="N232" s="33">
        <v>0</v>
      </c>
      <c r="O232" s="31">
        <v>1</v>
      </c>
      <c r="P232" s="23" t="s">
        <v>700</v>
      </c>
      <c r="Q232" s="24">
        <v>9.37</v>
      </c>
      <c r="R232" s="327">
        <v>0</v>
      </c>
      <c r="S232" s="327">
        <v>0</v>
      </c>
      <c r="T232" s="330">
        <v>0.5</v>
      </c>
    </row>
    <row r="233" spans="1:20" s="26" customFormat="1" ht="12" customHeight="1">
      <c r="A233" s="279"/>
      <c r="B233" s="270"/>
      <c r="C233" s="242"/>
      <c r="D233" s="242"/>
      <c r="E233" s="285"/>
      <c r="F233" s="213"/>
      <c r="G233" s="297"/>
      <c r="H233" s="242"/>
      <c r="I233" s="231"/>
      <c r="J233" s="159" t="s">
        <v>85</v>
      </c>
      <c r="K233" s="92" t="s">
        <v>563</v>
      </c>
      <c r="L233" s="160" t="s">
        <v>323</v>
      </c>
      <c r="M233" s="314"/>
      <c r="N233" s="59">
        <v>0</v>
      </c>
      <c r="O233" s="50">
        <v>1</v>
      </c>
      <c r="P233" s="50" t="s">
        <v>739</v>
      </c>
      <c r="Q233" s="28">
        <v>9.37</v>
      </c>
      <c r="R233" s="327">
        <v>0</v>
      </c>
      <c r="S233" s="327">
        <v>0</v>
      </c>
      <c r="T233" s="335">
        <v>0.5</v>
      </c>
    </row>
    <row r="234" spans="1:20" s="26" customFormat="1" ht="12" customHeight="1" thickBot="1">
      <c r="A234" s="279"/>
      <c r="B234" s="270"/>
      <c r="C234" s="242"/>
      <c r="D234" s="242"/>
      <c r="E234" s="285"/>
      <c r="F234" s="200"/>
      <c r="G234" s="297"/>
      <c r="H234" s="242"/>
      <c r="I234" s="231"/>
      <c r="J234" s="159" t="s">
        <v>86</v>
      </c>
      <c r="K234" s="98" t="s">
        <v>250</v>
      </c>
      <c r="L234" s="160" t="s">
        <v>324</v>
      </c>
      <c r="M234" s="321"/>
      <c r="N234" s="59">
        <v>0</v>
      </c>
      <c r="O234" s="50">
        <v>1</v>
      </c>
      <c r="P234" s="50" t="s">
        <v>739</v>
      </c>
      <c r="Q234" s="32">
        <v>9.37</v>
      </c>
      <c r="R234" s="347">
        <v>0</v>
      </c>
      <c r="S234" s="347">
        <v>0</v>
      </c>
      <c r="T234" s="335">
        <v>0.5</v>
      </c>
    </row>
    <row r="235" spans="1:20" s="26" customFormat="1" ht="12" customHeight="1" thickTop="1">
      <c r="A235" s="278" t="s">
        <v>542</v>
      </c>
      <c r="B235" s="250" t="s">
        <v>554</v>
      </c>
      <c r="C235" s="250">
        <v>95</v>
      </c>
      <c r="D235" s="250"/>
      <c r="E235" s="284" t="s">
        <v>564</v>
      </c>
      <c r="F235" s="238" t="s">
        <v>417</v>
      </c>
      <c r="G235" s="296" t="s">
        <v>860</v>
      </c>
      <c r="H235" s="250" t="s">
        <v>267</v>
      </c>
      <c r="I235" s="230">
        <v>1</v>
      </c>
      <c r="J235" s="169" t="s">
        <v>87</v>
      </c>
      <c r="K235" s="20" t="s">
        <v>419</v>
      </c>
      <c r="L235" s="174" t="s">
        <v>319</v>
      </c>
      <c r="M235" s="234" t="s">
        <v>562</v>
      </c>
      <c r="N235" s="57">
        <v>5</v>
      </c>
      <c r="O235" s="58">
        <v>259</v>
      </c>
      <c r="P235" s="23" t="s">
        <v>700</v>
      </c>
      <c r="Q235" s="24">
        <v>9.37</v>
      </c>
      <c r="R235" s="325">
        <v>117.125</v>
      </c>
      <c r="S235" s="325">
        <v>35.1375</v>
      </c>
      <c r="T235" s="326">
        <v>0.3</v>
      </c>
    </row>
    <row r="236" spans="1:20" s="26" customFormat="1" ht="12" customHeight="1" thickBot="1">
      <c r="A236" s="279"/>
      <c r="B236" s="270"/>
      <c r="C236" s="242"/>
      <c r="D236" s="242"/>
      <c r="E236" s="285"/>
      <c r="F236" s="213"/>
      <c r="G236" s="297"/>
      <c r="H236" s="242"/>
      <c r="I236" s="231"/>
      <c r="J236" s="155" t="s">
        <v>88</v>
      </c>
      <c r="K236" s="27" t="s">
        <v>718</v>
      </c>
      <c r="L236" s="156" t="s">
        <v>320</v>
      </c>
      <c r="M236" s="314"/>
      <c r="N236" s="61">
        <v>5</v>
      </c>
      <c r="O236" s="45">
        <v>259</v>
      </c>
      <c r="P236" s="22" t="s">
        <v>700</v>
      </c>
      <c r="Q236" s="32">
        <v>9.37</v>
      </c>
      <c r="R236" s="329">
        <v>6067.075</v>
      </c>
      <c r="S236" s="348">
        <v>1820.1225</v>
      </c>
      <c r="T236" s="336">
        <v>0.3</v>
      </c>
    </row>
    <row r="237" spans="1:20" s="26" customFormat="1" ht="12" customHeight="1" thickTop="1">
      <c r="A237" s="278" t="s">
        <v>542</v>
      </c>
      <c r="B237" s="250" t="s">
        <v>554</v>
      </c>
      <c r="C237" s="250">
        <v>96</v>
      </c>
      <c r="D237" s="250"/>
      <c r="E237" s="284" t="s">
        <v>416</v>
      </c>
      <c r="F237" s="284" t="s">
        <v>417</v>
      </c>
      <c r="G237" s="296" t="s">
        <v>861</v>
      </c>
      <c r="H237" s="250" t="s">
        <v>268</v>
      </c>
      <c r="I237" s="230">
        <v>6</v>
      </c>
      <c r="J237" s="169" t="s">
        <v>89</v>
      </c>
      <c r="K237" s="20" t="s">
        <v>419</v>
      </c>
      <c r="L237" s="174" t="s">
        <v>319</v>
      </c>
      <c r="M237" s="234" t="s">
        <v>717</v>
      </c>
      <c r="N237" s="21">
        <v>0</v>
      </c>
      <c r="O237" s="22">
        <v>1</v>
      </c>
      <c r="P237" s="23" t="s">
        <v>700</v>
      </c>
      <c r="Q237" s="24">
        <v>9.37</v>
      </c>
      <c r="R237" s="327">
        <v>0</v>
      </c>
      <c r="S237" s="325">
        <v>0</v>
      </c>
      <c r="T237" s="328">
        <v>0.7</v>
      </c>
    </row>
    <row r="238" spans="1:20" s="26" customFormat="1" ht="12" customHeight="1">
      <c r="A238" s="279"/>
      <c r="B238" s="242"/>
      <c r="C238" s="242"/>
      <c r="D238" s="242"/>
      <c r="E238" s="285"/>
      <c r="F238" s="285"/>
      <c r="G238" s="297"/>
      <c r="H238" s="242"/>
      <c r="I238" s="231"/>
      <c r="J238" s="155" t="s">
        <v>90</v>
      </c>
      <c r="K238" s="27" t="s">
        <v>794</v>
      </c>
      <c r="L238" s="156" t="s">
        <v>321</v>
      </c>
      <c r="M238" s="210"/>
      <c r="N238" s="21">
        <v>0</v>
      </c>
      <c r="O238" s="22">
        <v>1</v>
      </c>
      <c r="P238" s="22" t="s">
        <v>739</v>
      </c>
      <c r="Q238" s="28">
        <v>9.37</v>
      </c>
      <c r="R238" s="327">
        <v>0</v>
      </c>
      <c r="S238" s="327">
        <v>0</v>
      </c>
      <c r="T238" s="328">
        <v>0.7</v>
      </c>
    </row>
    <row r="239" spans="1:20" s="26" customFormat="1" ht="12" customHeight="1" thickBot="1">
      <c r="A239" s="279"/>
      <c r="B239" s="293"/>
      <c r="C239" s="270"/>
      <c r="D239" s="270"/>
      <c r="E239" s="286"/>
      <c r="F239" s="286"/>
      <c r="G239" s="298"/>
      <c r="H239" s="304"/>
      <c r="I239" s="232"/>
      <c r="J239" s="163" t="s">
        <v>101</v>
      </c>
      <c r="K239" s="93" t="s">
        <v>251</v>
      </c>
      <c r="L239" s="164" t="s">
        <v>324</v>
      </c>
      <c r="M239" s="203"/>
      <c r="N239" s="61">
        <v>0</v>
      </c>
      <c r="O239" s="45">
        <v>1</v>
      </c>
      <c r="P239" s="54" t="s">
        <v>739</v>
      </c>
      <c r="Q239" s="120">
        <v>9.37</v>
      </c>
      <c r="R239" s="331">
        <v>0</v>
      </c>
      <c r="S239" s="331">
        <v>0</v>
      </c>
      <c r="T239" s="336">
        <v>0.7</v>
      </c>
    </row>
    <row r="240" spans="1:20" s="26" customFormat="1" ht="12" customHeight="1" thickTop="1">
      <c r="A240" s="278" t="s">
        <v>542</v>
      </c>
      <c r="B240" s="250" t="s">
        <v>554</v>
      </c>
      <c r="C240" s="250" t="s">
        <v>720</v>
      </c>
      <c r="D240" s="250"/>
      <c r="E240" s="284" t="s">
        <v>416</v>
      </c>
      <c r="F240" s="284" t="s">
        <v>417</v>
      </c>
      <c r="G240" s="296" t="s">
        <v>862</v>
      </c>
      <c r="H240" s="250" t="s">
        <v>719</v>
      </c>
      <c r="I240" s="230">
        <v>6</v>
      </c>
      <c r="J240" s="169" t="s">
        <v>91</v>
      </c>
      <c r="K240" s="94" t="s">
        <v>419</v>
      </c>
      <c r="L240" s="166" t="s">
        <v>319</v>
      </c>
      <c r="M240" s="250" t="s">
        <v>812</v>
      </c>
      <c r="N240" s="57">
        <v>50</v>
      </c>
      <c r="O240" s="58">
        <v>1</v>
      </c>
      <c r="P240" s="23" t="s">
        <v>700</v>
      </c>
      <c r="Q240" s="181">
        <v>9.37</v>
      </c>
      <c r="R240" s="327">
        <v>2811</v>
      </c>
      <c r="S240" s="327">
        <v>2248.8</v>
      </c>
      <c r="T240" s="326">
        <v>0.8</v>
      </c>
    </row>
    <row r="241" spans="1:20" s="26" customFormat="1" ht="12" customHeight="1">
      <c r="A241" s="279"/>
      <c r="B241" s="242"/>
      <c r="C241" s="242"/>
      <c r="D241" s="242"/>
      <c r="E241" s="285"/>
      <c r="F241" s="285"/>
      <c r="G241" s="297"/>
      <c r="H241" s="242"/>
      <c r="I241" s="231"/>
      <c r="J241" s="155" t="s">
        <v>92</v>
      </c>
      <c r="K241" s="95" t="s">
        <v>795</v>
      </c>
      <c r="L241" s="156" t="s">
        <v>321</v>
      </c>
      <c r="M241" s="270"/>
      <c r="N241" s="21">
        <v>50</v>
      </c>
      <c r="O241" s="22">
        <v>1</v>
      </c>
      <c r="P241" s="22" t="s">
        <v>739</v>
      </c>
      <c r="Q241" s="28">
        <v>9.37</v>
      </c>
      <c r="R241" s="327">
        <v>1405.5</v>
      </c>
      <c r="S241" s="327">
        <v>1124.4</v>
      </c>
      <c r="T241" s="328">
        <v>0.8</v>
      </c>
    </row>
    <row r="242" spans="1:20" s="26" customFormat="1" ht="12" customHeight="1">
      <c r="A242" s="279"/>
      <c r="B242" s="242"/>
      <c r="C242" s="242"/>
      <c r="D242" s="242"/>
      <c r="E242" s="285"/>
      <c r="F242" s="285"/>
      <c r="G242" s="297"/>
      <c r="H242" s="242"/>
      <c r="I242" s="231"/>
      <c r="J242" s="153" t="s">
        <v>93</v>
      </c>
      <c r="K242" s="96" t="s">
        <v>430</v>
      </c>
      <c r="L242" s="156" t="s">
        <v>325</v>
      </c>
      <c r="M242" s="270"/>
      <c r="N242" s="21">
        <v>50</v>
      </c>
      <c r="O242" s="22">
        <v>1</v>
      </c>
      <c r="P242" s="31" t="s">
        <v>739</v>
      </c>
      <c r="Q242" s="28">
        <v>9.37</v>
      </c>
      <c r="R242" s="327">
        <v>92.145</v>
      </c>
      <c r="S242" s="327">
        <v>73.716</v>
      </c>
      <c r="T242" s="328">
        <v>0.8</v>
      </c>
    </row>
    <row r="243" spans="1:20" s="26" customFormat="1" ht="12" customHeight="1">
      <c r="A243" s="279"/>
      <c r="B243" s="293"/>
      <c r="C243" s="270"/>
      <c r="D243" s="270"/>
      <c r="E243" s="286"/>
      <c r="F243" s="286"/>
      <c r="G243" s="298"/>
      <c r="H243" s="304"/>
      <c r="I243" s="232"/>
      <c r="J243" s="155" t="s">
        <v>102</v>
      </c>
      <c r="K243" s="97" t="s">
        <v>807</v>
      </c>
      <c r="L243" s="156" t="s">
        <v>322</v>
      </c>
      <c r="M243" s="270"/>
      <c r="N243" s="21">
        <v>50</v>
      </c>
      <c r="O243" s="22">
        <v>1</v>
      </c>
      <c r="P243" s="22" t="s">
        <v>739</v>
      </c>
      <c r="Q243" s="28">
        <v>9.37</v>
      </c>
      <c r="R243" s="327">
        <v>1171.25</v>
      </c>
      <c r="S243" s="327">
        <v>937</v>
      </c>
      <c r="T243" s="328">
        <v>0.8</v>
      </c>
    </row>
    <row r="244" spans="1:20" s="26" customFormat="1" ht="12" customHeight="1">
      <c r="A244" s="279"/>
      <c r="B244" s="293"/>
      <c r="C244" s="270"/>
      <c r="D244" s="270"/>
      <c r="E244" s="286"/>
      <c r="F244" s="286"/>
      <c r="G244" s="298"/>
      <c r="H244" s="304"/>
      <c r="I244" s="232"/>
      <c r="J244" s="163" t="s">
        <v>103</v>
      </c>
      <c r="K244" s="97" t="s">
        <v>575</v>
      </c>
      <c r="L244" s="156" t="s">
        <v>325</v>
      </c>
      <c r="M244" s="270"/>
      <c r="N244" s="21">
        <v>50</v>
      </c>
      <c r="O244" s="22">
        <v>1</v>
      </c>
      <c r="P244" s="54" t="s">
        <v>739</v>
      </c>
      <c r="Q244" s="28">
        <v>9.37</v>
      </c>
      <c r="R244" s="327">
        <v>92.145</v>
      </c>
      <c r="S244" s="327">
        <v>73.716</v>
      </c>
      <c r="T244" s="328">
        <v>0.8</v>
      </c>
    </row>
    <row r="245" spans="1:20" s="26" customFormat="1" ht="12" customHeight="1" thickBot="1">
      <c r="A245" s="289"/>
      <c r="B245" s="318"/>
      <c r="C245" s="290"/>
      <c r="D245" s="290"/>
      <c r="E245" s="313"/>
      <c r="F245" s="313"/>
      <c r="G245" s="316"/>
      <c r="H245" s="317"/>
      <c r="I245" s="306"/>
      <c r="J245" s="159" t="s">
        <v>104</v>
      </c>
      <c r="K245" s="102" t="s">
        <v>252</v>
      </c>
      <c r="L245" s="160" t="s">
        <v>324</v>
      </c>
      <c r="M245" s="290"/>
      <c r="N245" s="21">
        <v>50</v>
      </c>
      <c r="O245" s="50">
        <v>1</v>
      </c>
      <c r="P245" s="50" t="s">
        <v>739</v>
      </c>
      <c r="Q245" s="32">
        <v>9.37</v>
      </c>
      <c r="R245" s="331">
        <v>280.25</v>
      </c>
      <c r="S245" s="331">
        <v>224.2</v>
      </c>
      <c r="T245" s="335">
        <v>0.8</v>
      </c>
    </row>
    <row r="246" spans="1:20" s="26" customFormat="1" ht="12" customHeight="1">
      <c r="A246" s="319" t="s">
        <v>542</v>
      </c>
      <c r="B246" s="218" t="s">
        <v>554</v>
      </c>
      <c r="C246" s="209" t="s">
        <v>577</v>
      </c>
      <c r="D246" s="212"/>
      <c r="E246" s="212" t="s">
        <v>416</v>
      </c>
      <c r="F246" s="212" t="s">
        <v>417</v>
      </c>
      <c r="G246" s="206" t="s">
        <v>863</v>
      </c>
      <c r="H246" s="301" t="s">
        <v>311</v>
      </c>
      <c r="I246" s="206">
        <v>2</v>
      </c>
      <c r="J246" s="175" t="s">
        <v>94</v>
      </c>
      <c r="K246" s="103" t="s">
        <v>419</v>
      </c>
      <c r="L246" s="152" t="s">
        <v>319</v>
      </c>
      <c r="M246" s="239" t="s">
        <v>812</v>
      </c>
      <c r="N246" s="47">
        <f>10000*0.013</f>
        <v>130</v>
      </c>
      <c r="O246" s="52">
        <v>1</v>
      </c>
      <c r="P246" s="90" t="s">
        <v>700</v>
      </c>
      <c r="Q246" s="24">
        <v>9.37</v>
      </c>
      <c r="R246" s="327">
        <v>0</v>
      </c>
      <c r="S246" s="327">
        <v>0</v>
      </c>
      <c r="T246" s="349">
        <v>0.7</v>
      </c>
    </row>
    <row r="247" spans="1:20" s="26" customFormat="1" ht="12" customHeight="1">
      <c r="A247" s="195"/>
      <c r="B247" s="219"/>
      <c r="C247" s="210"/>
      <c r="D247" s="213"/>
      <c r="E247" s="213"/>
      <c r="F247" s="213"/>
      <c r="G247" s="207"/>
      <c r="H247" s="228"/>
      <c r="I247" s="207"/>
      <c r="J247" s="155" t="s">
        <v>95</v>
      </c>
      <c r="K247" s="104" t="s">
        <v>578</v>
      </c>
      <c r="L247" s="156" t="s">
        <v>321</v>
      </c>
      <c r="M247" s="240"/>
      <c r="N247" s="21">
        <v>130</v>
      </c>
      <c r="O247" s="22">
        <v>1</v>
      </c>
      <c r="P247" s="22" t="s">
        <v>739</v>
      </c>
      <c r="Q247" s="28">
        <v>9.37</v>
      </c>
      <c r="R247" s="327">
        <v>0</v>
      </c>
      <c r="S247" s="327">
        <v>0</v>
      </c>
      <c r="T247" s="350">
        <v>0.7</v>
      </c>
    </row>
    <row r="248" spans="1:20" s="26" customFormat="1" ht="45" customHeight="1" thickBot="1">
      <c r="A248" s="320"/>
      <c r="B248" s="220"/>
      <c r="C248" s="211"/>
      <c r="D248" s="214"/>
      <c r="E248" s="214"/>
      <c r="F248" s="214"/>
      <c r="G248" s="208"/>
      <c r="H248" s="302"/>
      <c r="I248" s="208"/>
      <c r="J248" s="179" t="s">
        <v>96</v>
      </c>
      <c r="K248" s="105" t="s">
        <v>253</v>
      </c>
      <c r="L248" s="158" t="s">
        <v>324</v>
      </c>
      <c r="M248" s="241"/>
      <c r="N248" s="36">
        <v>130</v>
      </c>
      <c r="O248" s="56">
        <v>1</v>
      </c>
      <c r="P248" s="60" t="s">
        <v>739</v>
      </c>
      <c r="Q248" s="32">
        <v>9.37</v>
      </c>
      <c r="R248" s="331">
        <v>0</v>
      </c>
      <c r="S248" s="331">
        <v>0</v>
      </c>
      <c r="T248" s="351">
        <v>0.7</v>
      </c>
    </row>
    <row r="249" spans="1:20" s="26" customFormat="1" ht="12" customHeight="1">
      <c r="A249" s="195" t="s">
        <v>542</v>
      </c>
      <c r="B249" s="219" t="s">
        <v>554</v>
      </c>
      <c r="C249" s="210" t="s">
        <v>579</v>
      </c>
      <c r="D249" s="213"/>
      <c r="E249" s="213" t="s">
        <v>416</v>
      </c>
      <c r="F249" s="213" t="s">
        <v>417</v>
      </c>
      <c r="G249" s="207" t="s">
        <v>864</v>
      </c>
      <c r="H249" s="228" t="s">
        <v>808</v>
      </c>
      <c r="I249" s="207">
        <v>14</v>
      </c>
      <c r="J249" s="88" t="s">
        <v>105</v>
      </c>
      <c r="K249" s="53" t="s">
        <v>419</v>
      </c>
      <c r="L249" s="154" t="s">
        <v>319</v>
      </c>
      <c r="M249" s="213" t="s">
        <v>812</v>
      </c>
      <c r="N249" s="33">
        <v>6210</v>
      </c>
      <c r="O249" s="31">
        <v>1</v>
      </c>
      <c r="P249" s="87" t="s">
        <v>700</v>
      </c>
      <c r="Q249" s="24">
        <v>9.37</v>
      </c>
      <c r="R249" s="327">
        <v>232750.8</v>
      </c>
      <c r="S249" s="327">
        <v>93100.32</v>
      </c>
      <c r="T249" s="330">
        <v>0.4</v>
      </c>
    </row>
    <row r="250" spans="1:20" s="26" customFormat="1" ht="12" customHeight="1">
      <c r="A250" s="195"/>
      <c r="B250" s="219"/>
      <c r="C250" s="210"/>
      <c r="D250" s="213"/>
      <c r="E250" s="213"/>
      <c r="F250" s="213"/>
      <c r="G250" s="207"/>
      <c r="H250" s="228"/>
      <c r="I250" s="207"/>
      <c r="J250" s="40" t="s">
        <v>106</v>
      </c>
      <c r="K250" s="48" t="s">
        <v>425</v>
      </c>
      <c r="L250" s="164" t="s">
        <v>321</v>
      </c>
      <c r="M250" s="213"/>
      <c r="N250" s="33">
        <v>6210</v>
      </c>
      <c r="O250" s="31">
        <v>1</v>
      </c>
      <c r="P250" s="43" t="s">
        <v>700</v>
      </c>
      <c r="Q250" s="28">
        <v>9.37</v>
      </c>
      <c r="R250" s="327">
        <v>465501.6</v>
      </c>
      <c r="S250" s="327">
        <v>186200.64</v>
      </c>
      <c r="T250" s="330">
        <v>0.4</v>
      </c>
    </row>
    <row r="251" spans="1:20" s="26" customFormat="1" ht="12" customHeight="1" thickBot="1">
      <c r="A251" s="195"/>
      <c r="B251" s="219"/>
      <c r="C251" s="210"/>
      <c r="D251" s="213"/>
      <c r="E251" s="213"/>
      <c r="F251" s="213"/>
      <c r="G251" s="207"/>
      <c r="H251" s="228"/>
      <c r="I251" s="207"/>
      <c r="J251" s="100" t="s">
        <v>107</v>
      </c>
      <c r="K251" s="49" t="s">
        <v>750</v>
      </c>
      <c r="L251" s="160" t="s">
        <v>321</v>
      </c>
      <c r="M251" s="213"/>
      <c r="N251" s="59">
        <v>6210</v>
      </c>
      <c r="O251" s="50">
        <v>1</v>
      </c>
      <c r="P251" s="99" t="s">
        <v>700</v>
      </c>
      <c r="Q251" s="32">
        <v>9.37</v>
      </c>
      <c r="R251" s="331">
        <v>29093.85</v>
      </c>
      <c r="S251" s="331">
        <v>11637.54</v>
      </c>
      <c r="T251" s="335">
        <v>0.4</v>
      </c>
    </row>
    <row r="252" spans="1:43" s="107" customFormat="1" ht="12" customHeight="1" thickBot="1">
      <c r="A252" s="196" t="s">
        <v>542</v>
      </c>
      <c r="B252" s="197" t="s">
        <v>554</v>
      </c>
      <c r="C252" s="194" t="s">
        <v>589</v>
      </c>
      <c r="D252" s="193"/>
      <c r="E252" s="193" t="s">
        <v>416</v>
      </c>
      <c r="F252" s="193" t="s">
        <v>417</v>
      </c>
      <c r="G252" s="233" t="s">
        <v>865</v>
      </c>
      <c r="H252" s="194" t="s">
        <v>312</v>
      </c>
      <c r="I252" s="233">
        <v>3</v>
      </c>
      <c r="J252" s="151" t="s">
        <v>108</v>
      </c>
      <c r="K252" s="51" t="s">
        <v>419</v>
      </c>
      <c r="L252" s="152" t="s">
        <v>319</v>
      </c>
      <c r="M252" s="193" t="s">
        <v>283</v>
      </c>
      <c r="N252" s="47">
        <v>4653</v>
      </c>
      <c r="O252" s="52">
        <v>2</v>
      </c>
      <c r="P252" s="52" t="s">
        <v>700</v>
      </c>
      <c r="Q252" s="24">
        <v>9.37</v>
      </c>
      <c r="R252" s="327">
        <v>130795.83</v>
      </c>
      <c r="S252" s="327">
        <v>117716.247</v>
      </c>
      <c r="T252" s="337">
        <v>0.9</v>
      </c>
      <c r="U252" s="106"/>
      <c r="V252" s="106"/>
      <c r="W252" s="106"/>
      <c r="X252" s="106"/>
      <c r="Y252" s="106"/>
      <c r="Z252" s="106"/>
      <c r="AA252" s="106"/>
      <c r="AB252" s="106"/>
      <c r="AC252" s="106"/>
      <c r="AD252" s="106"/>
      <c r="AE252" s="106"/>
      <c r="AF252" s="106"/>
      <c r="AG252" s="106"/>
      <c r="AH252" s="106"/>
      <c r="AI252" s="106"/>
      <c r="AJ252" s="106"/>
      <c r="AK252" s="106"/>
      <c r="AL252" s="106"/>
      <c r="AM252" s="106"/>
      <c r="AN252" s="106"/>
      <c r="AO252" s="106"/>
      <c r="AP252" s="106"/>
      <c r="AQ252" s="106"/>
    </row>
    <row r="253" spans="1:43" s="107" customFormat="1" ht="12" customHeight="1" thickBot="1">
      <c r="A253" s="196"/>
      <c r="B253" s="197"/>
      <c r="C253" s="194"/>
      <c r="D253" s="193"/>
      <c r="E253" s="193"/>
      <c r="F253" s="193"/>
      <c r="G253" s="233"/>
      <c r="H253" s="194"/>
      <c r="I253" s="233"/>
      <c r="J253" s="153" t="s">
        <v>109</v>
      </c>
      <c r="K253" s="108" t="s">
        <v>796</v>
      </c>
      <c r="L253" s="154" t="s">
        <v>320</v>
      </c>
      <c r="M253" s="193"/>
      <c r="N253" s="33">
        <v>4653</v>
      </c>
      <c r="O253" s="31">
        <v>2</v>
      </c>
      <c r="P253" s="31" t="s">
        <v>739</v>
      </c>
      <c r="Q253" s="28">
        <v>9.37</v>
      </c>
      <c r="R253" s="327">
        <v>14823.527399999999</v>
      </c>
      <c r="S253" s="327">
        <v>13341.174659999999</v>
      </c>
      <c r="T253" s="338">
        <v>0.9</v>
      </c>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row>
    <row r="254" spans="1:20" s="26" customFormat="1" ht="84" customHeight="1" thickBot="1">
      <c r="A254" s="196"/>
      <c r="B254" s="197"/>
      <c r="C254" s="194"/>
      <c r="D254" s="193"/>
      <c r="E254" s="193"/>
      <c r="F254" s="193"/>
      <c r="G254" s="233"/>
      <c r="H254" s="194"/>
      <c r="I254" s="233"/>
      <c r="J254" s="179" t="s">
        <v>110</v>
      </c>
      <c r="K254" s="109" t="s">
        <v>253</v>
      </c>
      <c r="L254" s="180" t="s">
        <v>324</v>
      </c>
      <c r="M254" s="193"/>
      <c r="N254" s="37">
        <v>4653</v>
      </c>
      <c r="O254" s="60">
        <v>2</v>
      </c>
      <c r="P254" s="60" t="s">
        <v>739</v>
      </c>
      <c r="Q254" s="32">
        <v>9.37</v>
      </c>
      <c r="R254" s="331">
        <v>54486.63</v>
      </c>
      <c r="S254" s="331">
        <v>49037.967</v>
      </c>
      <c r="T254" s="346">
        <v>0.9</v>
      </c>
    </row>
    <row r="255" spans="1:20" s="26" customFormat="1" ht="12" customHeight="1">
      <c r="A255" s="215" t="s">
        <v>542</v>
      </c>
      <c r="B255" s="218" t="s">
        <v>554</v>
      </c>
      <c r="C255" s="209" t="s">
        <v>590</v>
      </c>
      <c r="D255" s="212"/>
      <c r="E255" s="212" t="s">
        <v>416</v>
      </c>
      <c r="F255" s="212" t="s">
        <v>417</v>
      </c>
      <c r="G255" s="206" t="s">
        <v>866</v>
      </c>
      <c r="H255" s="209" t="s">
        <v>797</v>
      </c>
      <c r="I255" s="206">
        <v>14</v>
      </c>
      <c r="J255" s="151" t="s">
        <v>111</v>
      </c>
      <c r="K255" s="51" t="s">
        <v>419</v>
      </c>
      <c r="L255" s="152" t="s">
        <v>319</v>
      </c>
      <c r="M255" s="212" t="s">
        <v>282</v>
      </c>
      <c r="N255" s="47">
        <v>6210</v>
      </c>
      <c r="O255" s="52">
        <v>2</v>
      </c>
      <c r="P255" s="52" t="s">
        <v>700</v>
      </c>
      <c r="Q255" s="24">
        <v>9.37</v>
      </c>
      <c r="R255" s="327">
        <v>465501.6</v>
      </c>
      <c r="S255" s="327">
        <v>325851.12</v>
      </c>
      <c r="T255" s="337">
        <v>0.7</v>
      </c>
    </row>
    <row r="256" spans="1:20" s="26" customFormat="1" ht="12" customHeight="1">
      <c r="A256" s="216"/>
      <c r="B256" s="219"/>
      <c r="C256" s="210"/>
      <c r="D256" s="213"/>
      <c r="E256" s="213"/>
      <c r="F256" s="213"/>
      <c r="G256" s="207"/>
      <c r="H256" s="210"/>
      <c r="I256" s="207"/>
      <c r="J256" s="153" t="s">
        <v>112</v>
      </c>
      <c r="K256" s="46" t="s">
        <v>425</v>
      </c>
      <c r="L256" s="154" t="s">
        <v>321</v>
      </c>
      <c r="M256" s="213"/>
      <c r="N256" s="33">
        <v>6210</v>
      </c>
      <c r="O256" s="31">
        <v>2</v>
      </c>
      <c r="P256" s="31" t="s">
        <v>700</v>
      </c>
      <c r="Q256" s="28">
        <v>9.37</v>
      </c>
      <c r="R256" s="327">
        <v>931003.2</v>
      </c>
      <c r="S256" s="327">
        <v>651702.24</v>
      </c>
      <c r="T256" s="338">
        <v>0.7</v>
      </c>
    </row>
    <row r="257" spans="1:20" s="26" customFormat="1" ht="12" customHeight="1" thickBot="1">
      <c r="A257" s="216"/>
      <c r="B257" s="219"/>
      <c r="C257" s="210"/>
      <c r="D257" s="213"/>
      <c r="E257" s="213"/>
      <c r="F257" s="213"/>
      <c r="G257" s="207"/>
      <c r="H257" s="210"/>
      <c r="I257" s="207"/>
      <c r="J257" s="153" t="s">
        <v>113</v>
      </c>
      <c r="K257" s="46" t="s">
        <v>809</v>
      </c>
      <c r="L257" s="154" t="s">
        <v>321</v>
      </c>
      <c r="M257" s="213"/>
      <c r="N257" s="33">
        <v>6210</v>
      </c>
      <c r="O257" s="31">
        <v>2</v>
      </c>
      <c r="P257" s="31" t="s">
        <v>700</v>
      </c>
      <c r="Q257" s="32">
        <v>9.37</v>
      </c>
      <c r="R257" s="331">
        <v>174563.1</v>
      </c>
      <c r="S257" s="331">
        <v>122194.17</v>
      </c>
      <c r="T257" s="338">
        <v>0.7</v>
      </c>
    </row>
    <row r="258" spans="1:20" s="26" customFormat="1" ht="12" customHeight="1">
      <c r="A258" s="215" t="s">
        <v>542</v>
      </c>
      <c r="B258" s="218" t="s">
        <v>554</v>
      </c>
      <c r="C258" s="209" t="s">
        <v>704</v>
      </c>
      <c r="D258" s="212"/>
      <c r="E258" s="212" t="s">
        <v>416</v>
      </c>
      <c r="F258" s="212" t="s">
        <v>417</v>
      </c>
      <c r="G258" s="206" t="s">
        <v>867</v>
      </c>
      <c r="H258" s="209" t="s">
        <v>724</v>
      </c>
      <c r="I258" s="206">
        <v>6</v>
      </c>
      <c r="J258" s="151" t="s">
        <v>114</v>
      </c>
      <c r="K258" s="51" t="s">
        <v>419</v>
      </c>
      <c r="L258" s="152" t="s">
        <v>319</v>
      </c>
      <c r="M258" s="212" t="s">
        <v>727</v>
      </c>
      <c r="N258" s="47">
        <v>14522</v>
      </c>
      <c r="O258" s="52">
        <v>1</v>
      </c>
      <c r="P258" s="52" t="s">
        <v>700</v>
      </c>
      <c r="Q258" s="24">
        <v>5.28</v>
      </c>
      <c r="R258" s="327">
        <v>383380.8</v>
      </c>
      <c r="S258" s="327">
        <v>230028.48</v>
      </c>
      <c r="T258" s="337">
        <v>0.6</v>
      </c>
    </row>
    <row r="259" spans="1:20" s="26" customFormat="1" ht="12" customHeight="1">
      <c r="A259" s="216"/>
      <c r="B259" s="219"/>
      <c r="C259" s="210"/>
      <c r="D259" s="213"/>
      <c r="E259" s="213"/>
      <c r="F259" s="213"/>
      <c r="G259" s="207"/>
      <c r="H259" s="210"/>
      <c r="I259" s="207"/>
      <c r="J259" s="153" t="s">
        <v>115</v>
      </c>
      <c r="K259" s="46" t="s">
        <v>725</v>
      </c>
      <c r="L259" s="156" t="s">
        <v>320</v>
      </c>
      <c r="M259" s="213"/>
      <c r="N259" s="21">
        <v>14522</v>
      </c>
      <c r="O259" s="22">
        <v>1</v>
      </c>
      <c r="P259" s="31" t="s">
        <v>739</v>
      </c>
      <c r="Q259" s="28">
        <v>5.28</v>
      </c>
      <c r="R259" s="327">
        <v>76676.16</v>
      </c>
      <c r="S259" s="327">
        <v>46005.696</v>
      </c>
      <c r="T259" s="352">
        <v>0.6</v>
      </c>
    </row>
    <row r="260" spans="1:20" s="26" customFormat="1" ht="12" customHeight="1">
      <c r="A260" s="216"/>
      <c r="B260" s="219"/>
      <c r="C260" s="210"/>
      <c r="D260" s="213"/>
      <c r="E260" s="213"/>
      <c r="F260" s="213"/>
      <c r="G260" s="207"/>
      <c r="H260" s="210"/>
      <c r="I260" s="207"/>
      <c r="J260" s="155" t="s">
        <v>116</v>
      </c>
      <c r="K260" s="53" t="s">
        <v>592</v>
      </c>
      <c r="L260" s="164" t="s">
        <v>325</v>
      </c>
      <c r="M260" s="213"/>
      <c r="N260" s="21">
        <v>14522</v>
      </c>
      <c r="O260" s="22">
        <v>1</v>
      </c>
      <c r="P260" s="22" t="s">
        <v>739</v>
      </c>
      <c r="Q260" s="28">
        <v>5.28</v>
      </c>
      <c r="R260" s="327">
        <v>16665.447200000002</v>
      </c>
      <c r="S260" s="327">
        <v>9999.268320000001</v>
      </c>
      <c r="T260" s="352">
        <v>0.6</v>
      </c>
    </row>
    <row r="261" spans="1:20" s="26" customFormat="1" ht="16.5" customHeight="1" thickBot="1">
      <c r="A261" s="217"/>
      <c r="B261" s="220"/>
      <c r="C261" s="211"/>
      <c r="D261" s="214"/>
      <c r="E261" s="214"/>
      <c r="F261" s="214"/>
      <c r="G261" s="208"/>
      <c r="H261" s="211"/>
      <c r="I261" s="208"/>
      <c r="J261" s="157" t="s">
        <v>117</v>
      </c>
      <c r="K261" s="55" t="s">
        <v>254</v>
      </c>
      <c r="L261" s="158" t="s">
        <v>324</v>
      </c>
      <c r="M261" s="214"/>
      <c r="N261" s="36">
        <v>14522</v>
      </c>
      <c r="O261" s="56">
        <v>1</v>
      </c>
      <c r="P261" s="56" t="s">
        <v>739</v>
      </c>
      <c r="Q261" s="32">
        <v>5.28</v>
      </c>
      <c r="R261" s="331">
        <v>51698.32</v>
      </c>
      <c r="S261" s="331">
        <v>31018.992</v>
      </c>
      <c r="T261" s="341">
        <v>0.6</v>
      </c>
    </row>
    <row r="262" spans="1:20" s="26" customFormat="1" ht="12" customHeight="1">
      <c r="A262" s="215" t="s">
        <v>542</v>
      </c>
      <c r="B262" s="218" t="s">
        <v>554</v>
      </c>
      <c r="C262" s="209" t="s">
        <v>593</v>
      </c>
      <c r="D262" s="212"/>
      <c r="E262" s="212" t="s">
        <v>416</v>
      </c>
      <c r="F262" s="212" t="s">
        <v>417</v>
      </c>
      <c r="G262" s="206" t="s">
        <v>868</v>
      </c>
      <c r="H262" s="209" t="s">
        <v>223</v>
      </c>
      <c r="I262" s="206">
        <v>6</v>
      </c>
      <c r="J262" s="151" t="s">
        <v>118</v>
      </c>
      <c r="K262" s="51" t="s">
        <v>419</v>
      </c>
      <c r="L262" s="152" t="s">
        <v>319</v>
      </c>
      <c r="M262" s="212" t="s">
        <v>727</v>
      </c>
      <c r="N262" s="21">
        <v>14522</v>
      </c>
      <c r="O262" s="52">
        <v>1</v>
      </c>
      <c r="P262" s="52" t="s">
        <v>700</v>
      </c>
      <c r="Q262" s="24">
        <v>9.37</v>
      </c>
      <c r="R262" s="327">
        <v>340177.85</v>
      </c>
      <c r="S262" s="327">
        <v>238124.49499999997</v>
      </c>
      <c r="T262" s="337">
        <v>0.7</v>
      </c>
    </row>
    <row r="263" spans="1:20" s="26" customFormat="1" ht="12" customHeight="1">
      <c r="A263" s="216"/>
      <c r="B263" s="219"/>
      <c r="C263" s="210"/>
      <c r="D263" s="213"/>
      <c r="E263" s="213"/>
      <c r="F263" s="213"/>
      <c r="G263" s="207"/>
      <c r="H263" s="210"/>
      <c r="I263" s="207"/>
      <c r="J263" s="153" t="s">
        <v>119</v>
      </c>
      <c r="K263" s="46" t="s">
        <v>594</v>
      </c>
      <c r="L263" s="154" t="s">
        <v>323</v>
      </c>
      <c r="M263" s="213"/>
      <c r="N263" s="33">
        <v>14522</v>
      </c>
      <c r="O263" s="31">
        <v>1</v>
      </c>
      <c r="P263" s="31" t="s">
        <v>739</v>
      </c>
      <c r="Q263" s="28">
        <v>9.37</v>
      </c>
      <c r="R263" s="327">
        <v>23132.0938</v>
      </c>
      <c r="S263" s="327">
        <v>16192.465659999998</v>
      </c>
      <c r="T263" s="338">
        <v>0.7</v>
      </c>
    </row>
    <row r="264" spans="1:20" s="26" customFormat="1" ht="12" customHeight="1">
      <c r="A264" s="216"/>
      <c r="B264" s="219"/>
      <c r="C264" s="210"/>
      <c r="D264" s="213"/>
      <c r="E264" s="213"/>
      <c r="F264" s="213"/>
      <c r="G264" s="207"/>
      <c r="H264" s="210"/>
      <c r="I264" s="207"/>
      <c r="J264" s="155" t="s">
        <v>120</v>
      </c>
      <c r="K264" s="46" t="s">
        <v>224</v>
      </c>
      <c r="L264" s="154" t="s">
        <v>325</v>
      </c>
      <c r="M264" s="213"/>
      <c r="N264" s="33">
        <v>14522</v>
      </c>
      <c r="O264" s="31">
        <v>1</v>
      </c>
      <c r="P264" s="22" t="s">
        <v>739</v>
      </c>
      <c r="Q264" s="28">
        <v>9.37</v>
      </c>
      <c r="R264" s="327">
        <v>34023.5938</v>
      </c>
      <c r="S264" s="327">
        <v>23816.51566</v>
      </c>
      <c r="T264" s="338">
        <v>0.7</v>
      </c>
    </row>
    <row r="265" spans="1:20" s="26" customFormat="1" ht="12" customHeight="1">
      <c r="A265" s="216"/>
      <c r="B265" s="219"/>
      <c r="C265" s="210"/>
      <c r="D265" s="213"/>
      <c r="E265" s="213"/>
      <c r="F265" s="213"/>
      <c r="G265" s="207"/>
      <c r="H265" s="210"/>
      <c r="I265" s="207"/>
      <c r="J265" s="155" t="s">
        <v>121</v>
      </c>
      <c r="K265" s="53" t="s">
        <v>595</v>
      </c>
      <c r="L265" s="164" t="s">
        <v>320</v>
      </c>
      <c r="M265" s="213"/>
      <c r="N265" s="110">
        <v>14522</v>
      </c>
      <c r="O265" s="54">
        <v>1</v>
      </c>
      <c r="P265" s="22" t="s">
        <v>739</v>
      </c>
      <c r="Q265" s="28">
        <v>9.37</v>
      </c>
      <c r="R265" s="327">
        <v>1632853.68</v>
      </c>
      <c r="S265" s="327">
        <v>489856.10399999993</v>
      </c>
      <c r="T265" s="340">
        <v>0.3</v>
      </c>
    </row>
    <row r="266" spans="1:20" s="26" customFormat="1" ht="12" customHeight="1" thickBot="1">
      <c r="A266" s="217"/>
      <c r="B266" s="220"/>
      <c r="C266" s="211"/>
      <c r="D266" s="214"/>
      <c r="E266" s="214"/>
      <c r="F266" s="214"/>
      <c r="G266" s="208"/>
      <c r="H266" s="211"/>
      <c r="I266" s="208"/>
      <c r="J266" s="153" t="s">
        <v>122</v>
      </c>
      <c r="K266" s="55" t="s">
        <v>313</v>
      </c>
      <c r="L266" s="158" t="s">
        <v>325</v>
      </c>
      <c r="M266" s="214"/>
      <c r="N266" s="36">
        <v>14522</v>
      </c>
      <c r="O266" s="56">
        <v>1</v>
      </c>
      <c r="P266" s="31" t="s">
        <v>739</v>
      </c>
      <c r="Q266" s="32">
        <v>9.37</v>
      </c>
      <c r="R266" s="331">
        <v>26762.5938</v>
      </c>
      <c r="S266" s="331">
        <v>5352.51876</v>
      </c>
      <c r="T266" s="341">
        <v>0.2</v>
      </c>
    </row>
    <row r="267" spans="1:20" s="26" customFormat="1" ht="12" customHeight="1">
      <c r="A267" s="215" t="s">
        <v>542</v>
      </c>
      <c r="B267" s="218" t="s">
        <v>554</v>
      </c>
      <c r="C267" s="209" t="s">
        <v>596</v>
      </c>
      <c r="D267" s="212"/>
      <c r="E267" s="212" t="s">
        <v>416</v>
      </c>
      <c r="F267" s="212" t="s">
        <v>417</v>
      </c>
      <c r="G267" s="206" t="s">
        <v>869</v>
      </c>
      <c r="H267" s="209" t="s">
        <v>597</v>
      </c>
      <c r="I267" s="206">
        <v>1</v>
      </c>
      <c r="J267" s="151" t="s">
        <v>123</v>
      </c>
      <c r="K267" s="51" t="s">
        <v>419</v>
      </c>
      <c r="L267" s="152" t="s">
        <v>319</v>
      </c>
      <c r="M267" s="212" t="s">
        <v>281</v>
      </c>
      <c r="N267" s="47">
        <v>50</v>
      </c>
      <c r="O267" s="52">
        <v>1</v>
      </c>
      <c r="P267" s="52" t="s">
        <v>700</v>
      </c>
      <c r="Q267" s="24">
        <v>9.37</v>
      </c>
      <c r="R267" s="327">
        <v>1171.25</v>
      </c>
      <c r="S267" s="327">
        <v>468.5</v>
      </c>
      <c r="T267" s="337">
        <v>0.4</v>
      </c>
    </row>
    <row r="268" spans="1:20" s="26" customFormat="1" ht="12" customHeight="1">
      <c r="A268" s="216"/>
      <c r="B268" s="219"/>
      <c r="C268" s="210"/>
      <c r="D268" s="213"/>
      <c r="E268" s="213"/>
      <c r="F268" s="213"/>
      <c r="G268" s="207"/>
      <c r="H268" s="210"/>
      <c r="I268" s="207"/>
      <c r="J268" s="153" t="s">
        <v>124</v>
      </c>
      <c r="K268" s="46" t="s">
        <v>598</v>
      </c>
      <c r="L268" s="154" t="s">
        <v>321</v>
      </c>
      <c r="M268" s="213"/>
      <c r="N268" s="33">
        <v>50</v>
      </c>
      <c r="O268" s="31">
        <v>1</v>
      </c>
      <c r="P268" s="31" t="s">
        <v>700</v>
      </c>
      <c r="Q268" s="28">
        <v>9.37</v>
      </c>
      <c r="R268" s="327">
        <v>3748</v>
      </c>
      <c r="S268" s="327">
        <v>1499.2</v>
      </c>
      <c r="T268" s="338">
        <v>0.4</v>
      </c>
    </row>
    <row r="269" spans="1:20" s="26" customFormat="1" ht="53.25" customHeight="1" thickBot="1">
      <c r="A269" s="217"/>
      <c r="B269" s="220"/>
      <c r="C269" s="211"/>
      <c r="D269" s="214"/>
      <c r="E269" s="214"/>
      <c r="F269" s="214"/>
      <c r="G269" s="208"/>
      <c r="H269" s="211"/>
      <c r="I269" s="208"/>
      <c r="J269" s="155" t="s">
        <v>125</v>
      </c>
      <c r="K269" s="55" t="s">
        <v>599</v>
      </c>
      <c r="L269" s="158" t="s">
        <v>320</v>
      </c>
      <c r="M269" s="214"/>
      <c r="N269" s="36">
        <v>50</v>
      </c>
      <c r="O269" s="56">
        <v>1</v>
      </c>
      <c r="P269" s="22" t="s">
        <v>700</v>
      </c>
      <c r="Q269" s="32">
        <v>9.37</v>
      </c>
      <c r="R269" s="331">
        <v>468.5</v>
      </c>
      <c r="S269" s="331">
        <v>187.4</v>
      </c>
      <c r="T269" s="341">
        <v>0.4</v>
      </c>
    </row>
    <row r="270" spans="1:20" s="26" customFormat="1" ht="12" customHeight="1">
      <c r="A270" s="215" t="s">
        <v>542</v>
      </c>
      <c r="B270" s="218" t="s">
        <v>554</v>
      </c>
      <c r="C270" s="209" t="s">
        <v>600</v>
      </c>
      <c r="D270" s="212"/>
      <c r="E270" s="212" t="s">
        <v>416</v>
      </c>
      <c r="F270" s="212" t="s">
        <v>417</v>
      </c>
      <c r="G270" s="206" t="s">
        <v>870</v>
      </c>
      <c r="H270" s="209" t="s">
        <v>601</v>
      </c>
      <c r="I270" s="206">
        <v>1</v>
      </c>
      <c r="J270" s="151" t="s">
        <v>126</v>
      </c>
      <c r="K270" s="51" t="s">
        <v>419</v>
      </c>
      <c r="L270" s="152" t="s">
        <v>319</v>
      </c>
      <c r="M270" s="212" t="s">
        <v>602</v>
      </c>
      <c r="N270" s="47">
        <v>0</v>
      </c>
      <c r="O270" s="52">
        <v>1</v>
      </c>
      <c r="P270" s="52" t="s">
        <v>700</v>
      </c>
      <c r="Q270" s="24">
        <v>9.37</v>
      </c>
      <c r="R270" s="327">
        <v>0</v>
      </c>
      <c r="S270" s="327">
        <v>0</v>
      </c>
      <c r="T270" s="337">
        <v>0.3</v>
      </c>
    </row>
    <row r="271" spans="1:20" s="26" customFormat="1" ht="12" customHeight="1">
      <c r="A271" s="216"/>
      <c r="B271" s="219"/>
      <c r="C271" s="210"/>
      <c r="D271" s="213"/>
      <c r="E271" s="213"/>
      <c r="F271" s="213"/>
      <c r="G271" s="207"/>
      <c r="H271" s="210"/>
      <c r="I271" s="207"/>
      <c r="J271" s="153" t="s">
        <v>127</v>
      </c>
      <c r="K271" s="46" t="s">
        <v>236</v>
      </c>
      <c r="L271" s="154" t="s">
        <v>321</v>
      </c>
      <c r="M271" s="213"/>
      <c r="N271" s="33">
        <v>0</v>
      </c>
      <c r="O271" s="31">
        <v>1</v>
      </c>
      <c r="P271" s="31" t="s">
        <v>700</v>
      </c>
      <c r="Q271" s="28">
        <v>9.37</v>
      </c>
      <c r="R271" s="327">
        <v>0</v>
      </c>
      <c r="S271" s="327">
        <v>0</v>
      </c>
      <c r="T271" s="338">
        <v>0.3</v>
      </c>
    </row>
    <row r="272" spans="1:20" s="26" customFormat="1" ht="72" customHeight="1" thickBot="1">
      <c r="A272" s="217"/>
      <c r="B272" s="220"/>
      <c r="C272" s="211"/>
      <c r="D272" s="214"/>
      <c r="E272" s="214"/>
      <c r="F272" s="214"/>
      <c r="G272" s="208"/>
      <c r="H272" s="211"/>
      <c r="I272" s="208"/>
      <c r="J272" s="153" t="s">
        <v>128</v>
      </c>
      <c r="K272" s="111" t="s">
        <v>603</v>
      </c>
      <c r="L272" s="158" t="s">
        <v>320</v>
      </c>
      <c r="M272" s="214"/>
      <c r="N272" s="36">
        <v>0</v>
      </c>
      <c r="O272" s="56">
        <v>1</v>
      </c>
      <c r="P272" s="31" t="s">
        <v>700</v>
      </c>
      <c r="Q272" s="32">
        <v>9.37</v>
      </c>
      <c r="R272" s="331">
        <v>0</v>
      </c>
      <c r="S272" s="331">
        <v>0</v>
      </c>
      <c r="T272" s="341">
        <v>0.3</v>
      </c>
    </row>
    <row r="273" spans="1:20" s="26" customFormat="1" ht="12" customHeight="1">
      <c r="A273" s="215" t="s">
        <v>542</v>
      </c>
      <c r="B273" s="218" t="s">
        <v>554</v>
      </c>
      <c r="C273" s="209" t="s">
        <v>604</v>
      </c>
      <c r="D273" s="212"/>
      <c r="E273" s="212" t="s">
        <v>416</v>
      </c>
      <c r="F273" s="212" t="s">
        <v>417</v>
      </c>
      <c r="G273" s="206" t="s">
        <v>871</v>
      </c>
      <c r="H273" s="209" t="s">
        <v>237</v>
      </c>
      <c r="I273" s="206">
        <v>6</v>
      </c>
      <c r="J273" s="151" t="s">
        <v>129</v>
      </c>
      <c r="K273" s="51" t="s">
        <v>419</v>
      </c>
      <c r="L273" s="152" t="s">
        <v>324</v>
      </c>
      <c r="M273" s="212" t="s">
        <v>726</v>
      </c>
      <c r="N273" s="47">
        <v>600</v>
      </c>
      <c r="O273" s="52">
        <v>1</v>
      </c>
      <c r="P273" s="52" t="s">
        <v>700</v>
      </c>
      <c r="Q273" s="28">
        <v>9.37</v>
      </c>
      <c r="R273" s="327">
        <v>14055</v>
      </c>
      <c r="S273" s="327">
        <v>12649.5</v>
      </c>
      <c r="T273" s="337">
        <v>0.9</v>
      </c>
    </row>
    <row r="274" spans="1:20" s="26" customFormat="1" ht="12" customHeight="1">
      <c r="A274" s="216"/>
      <c r="B274" s="219"/>
      <c r="C274" s="210"/>
      <c r="D274" s="213"/>
      <c r="E274" s="213"/>
      <c r="F274" s="213"/>
      <c r="G274" s="207"/>
      <c r="H274" s="210"/>
      <c r="I274" s="207"/>
      <c r="J274" s="153" t="s">
        <v>130</v>
      </c>
      <c r="K274" s="46" t="s">
        <v>605</v>
      </c>
      <c r="L274" s="154" t="s">
        <v>321</v>
      </c>
      <c r="M274" s="213"/>
      <c r="N274" s="33">
        <v>600</v>
      </c>
      <c r="O274" s="31">
        <v>1</v>
      </c>
      <c r="P274" s="31" t="s">
        <v>739</v>
      </c>
      <c r="Q274" s="28">
        <v>9.37</v>
      </c>
      <c r="R274" s="327">
        <v>2811</v>
      </c>
      <c r="S274" s="327">
        <v>2529.9</v>
      </c>
      <c r="T274" s="338">
        <v>0.9</v>
      </c>
    </row>
    <row r="275" spans="1:20" s="26" customFormat="1" ht="12" customHeight="1">
      <c r="A275" s="216"/>
      <c r="B275" s="219"/>
      <c r="C275" s="210"/>
      <c r="D275" s="213"/>
      <c r="E275" s="213"/>
      <c r="F275" s="213"/>
      <c r="G275" s="207"/>
      <c r="H275" s="210"/>
      <c r="I275" s="207"/>
      <c r="J275" s="155" t="s">
        <v>131</v>
      </c>
      <c r="K275" s="96" t="s">
        <v>670</v>
      </c>
      <c r="L275" s="156" t="s">
        <v>325</v>
      </c>
      <c r="M275" s="213"/>
      <c r="N275" s="21">
        <v>600</v>
      </c>
      <c r="O275" s="22">
        <v>1</v>
      </c>
      <c r="P275" s="22" t="s">
        <v>739</v>
      </c>
      <c r="Q275" s="28">
        <v>9.37</v>
      </c>
      <c r="R275" s="327">
        <v>1105.74</v>
      </c>
      <c r="S275" s="327">
        <v>995.166</v>
      </c>
      <c r="T275" s="339">
        <v>0.9</v>
      </c>
    </row>
    <row r="276" spans="1:20" s="26" customFormat="1" ht="12" customHeight="1">
      <c r="A276" s="216"/>
      <c r="B276" s="219"/>
      <c r="C276" s="210"/>
      <c r="D276" s="213"/>
      <c r="E276" s="213"/>
      <c r="F276" s="213"/>
      <c r="G276" s="207"/>
      <c r="H276" s="210"/>
      <c r="I276" s="207"/>
      <c r="J276" s="163" t="s">
        <v>132</v>
      </c>
      <c r="K276" s="112" t="s">
        <v>606</v>
      </c>
      <c r="L276" s="164" t="s">
        <v>323</v>
      </c>
      <c r="M276" s="213"/>
      <c r="N276" s="110">
        <v>600</v>
      </c>
      <c r="O276" s="54">
        <v>1</v>
      </c>
      <c r="P276" s="54" t="s">
        <v>739</v>
      </c>
      <c r="Q276" s="28">
        <v>9.37</v>
      </c>
      <c r="R276" s="327">
        <v>955.74</v>
      </c>
      <c r="S276" s="327">
        <v>860.166</v>
      </c>
      <c r="T276" s="340">
        <v>0.9</v>
      </c>
    </row>
    <row r="277" spans="1:20" s="26" customFormat="1" ht="18" customHeight="1" thickBot="1">
      <c r="A277" s="217"/>
      <c r="B277" s="220"/>
      <c r="C277" s="211"/>
      <c r="D277" s="214"/>
      <c r="E277" s="214"/>
      <c r="F277" s="214"/>
      <c r="G277" s="208"/>
      <c r="H277" s="211"/>
      <c r="I277" s="208"/>
      <c r="J277" s="157" t="s">
        <v>133</v>
      </c>
      <c r="K277" s="55" t="s">
        <v>607</v>
      </c>
      <c r="L277" s="158" t="s">
        <v>324</v>
      </c>
      <c r="M277" s="214"/>
      <c r="N277" s="36">
        <v>600</v>
      </c>
      <c r="O277" s="56">
        <v>1</v>
      </c>
      <c r="P277" s="56" t="s">
        <v>739</v>
      </c>
      <c r="Q277" s="28">
        <v>9.37</v>
      </c>
      <c r="R277" s="331">
        <v>3363</v>
      </c>
      <c r="S277" s="331">
        <v>3026.7</v>
      </c>
      <c r="T277" s="341">
        <v>0.9</v>
      </c>
    </row>
    <row r="278" spans="1:20" s="26" customFormat="1" ht="12" customHeight="1">
      <c r="A278" s="215" t="s">
        <v>542</v>
      </c>
      <c r="B278" s="218" t="s">
        <v>554</v>
      </c>
      <c r="C278" s="209" t="s">
        <v>608</v>
      </c>
      <c r="D278" s="212"/>
      <c r="E278" s="212" t="s">
        <v>416</v>
      </c>
      <c r="F278" s="212" t="s">
        <v>417</v>
      </c>
      <c r="G278" s="206" t="s">
        <v>872</v>
      </c>
      <c r="H278" s="209" t="s">
        <v>269</v>
      </c>
      <c r="I278" s="206">
        <v>14</v>
      </c>
      <c r="J278" s="151" t="s">
        <v>134</v>
      </c>
      <c r="K278" s="51" t="s">
        <v>419</v>
      </c>
      <c r="L278" s="152" t="s">
        <v>319</v>
      </c>
      <c r="M278" s="212" t="s">
        <v>626</v>
      </c>
      <c r="N278" s="47">
        <v>10000</v>
      </c>
      <c r="O278" s="52">
        <v>1</v>
      </c>
      <c r="P278" s="52" t="s">
        <v>700</v>
      </c>
      <c r="Q278" s="24">
        <v>9.37</v>
      </c>
      <c r="R278" s="327">
        <v>234250</v>
      </c>
      <c r="S278" s="327">
        <v>187400</v>
      </c>
      <c r="T278" s="337">
        <v>0.8</v>
      </c>
    </row>
    <row r="279" spans="1:20" s="26" customFormat="1" ht="12" customHeight="1">
      <c r="A279" s="216"/>
      <c r="B279" s="219"/>
      <c r="C279" s="210"/>
      <c r="D279" s="213"/>
      <c r="E279" s="213"/>
      <c r="F279" s="213"/>
      <c r="G279" s="207"/>
      <c r="H279" s="210"/>
      <c r="I279" s="207"/>
      <c r="J279" s="153" t="s">
        <v>135</v>
      </c>
      <c r="K279" s="46" t="s">
        <v>609</v>
      </c>
      <c r="L279" s="154" t="s">
        <v>320</v>
      </c>
      <c r="M279" s="213"/>
      <c r="N279" s="33">
        <v>10000</v>
      </c>
      <c r="O279" s="31">
        <v>1</v>
      </c>
      <c r="P279" s="31" t="s">
        <v>739</v>
      </c>
      <c r="Q279" s="28">
        <v>9.37</v>
      </c>
      <c r="R279" s="327">
        <v>468500</v>
      </c>
      <c r="S279" s="327">
        <v>374800</v>
      </c>
      <c r="T279" s="338">
        <v>0.8</v>
      </c>
    </row>
    <row r="280" spans="1:20" s="26" customFormat="1" ht="12" customHeight="1">
      <c r="A280" s="216"/>
      <c r="B280" s="219"/>
      <c r="C280" s="210"/>
      <c r="D280" s="213"/>
      <c r="E280" s="213"/>
      <c r="F280" s="213"/>
      <c r="G280" s="207"/>
      <c r="H280" s="210"/>
      <c r="I280" s="207"/>
      <c r="J280" s="155" t="s">
        <v>136</v>
      </c>
      <c r="K280" s="53" t="s">
        <v>610</v>
      </c>
      <c r="L280" s="164" t="s">
        <v>321</v>
      </c>
      <c r="M280" s="213"/>
      <c r="N280" s="110">
        <v>10000</v>
      </c>
      <c r="O280" s="54">
        <v>1</v>
      </c>
      <c r="P280" s="22" t="s">
        <v>739</v>
      </c>
      <c r="Q280" s="28">
        <v>9.37</v>
      </c>
      <c r="R280" s="327">
        <v>468500</v>
      </c>
      <c r="S280" s="327">
        <v>374800</v>
      </c>
      <c r="T280" s="340">
        <v>0.8</v>
      </c>
    </row>
    <row r="281" spans="1:20" s="26" customFormat="1" ht="12" customHeight="1" thickBot="1">
      <c r="A281" s="217"/>
      <c r="B281" s="220"/>
      <c r="C281" s="211"/>
      <c r="D281" s="214"/>
      <c r="E281" s="214"/>
      <c r="F281" s="214"/>
      <c r="G281" s="208"/>
      <c r="H281" s="211"/>
      <c r="I281" s="208"/>
      <c r="J281" s="163" t="s">
        <v>137</v>
      </c>
      <c r="K281" s="55" t="s">
        <v>611</v>
      </c>
      <c r="L281" s="158" t="s">
        <v>324</v>
      </c>
      <c r="M281" s="214"/>
      <c r="N281" s="36">
        <v>10000</v>
      </c>
      <c r="O281" s="56">
        <v>1</v>
      </c>
      <c r="P281" s="54" t="s">
        <v>739</v>
      </c>
      <c r="Q281" s="32">
        <v>9.37</v>
      </c>
      <c r="R281" s="331">
        <v>56050</v>
      </c>
      <c r="S281" s="331">
        <v>44840</v>
      </c>
      <c r="T281" s="341">
        <v>0.8</v>
      </c>
    </row>
    <row r="282" spans="1:20" s="26" customFormat="1" ht="12" customHeight="1">
      <c r="A282" s="215" t="s">
        <v>542</v>
      </c>
      <c r="B282" s="218" t="s">
        <v>554</v>
      </c>
      <c r="C282" s="209" t="s">
        <v>612</v>
      </c>
      <c r="D282" s="212"/>
      <c r="E282" s="212" t="s">
        <v>416</v>
      </c>
      <c r="F282" s="212" t="s">
        <v>417</v>
      </c>
      <c r="G282" s="206" t="s">
        <v>873</v>
      </c>
      <c r="H282" s="209" t="s">
        <v>239</v>
      </c>
      <c r="I282" s="206">
        <v>1</v>
      </c>
      <c r="J282" s="151" t="s">
        <v>138</v>
      </c>
      <c r="K282" s="51" t="s">
        <v>419</v>
      </c>
      <c r="L282" s="152" t="s">
        <v>319</v>
      </c>
      <c r="M282" s="212" t="s">
        <v>626</v>
      </c>
      <c r="N282" s="47">
        <v>185</v>
      </c>
      <c r="O282" s="52">
        <v>1</v>
      </c>
      <c r="P282" s="52" t="s">
        <v>700</v>
      </c>
      <c r="Q282" s="24">
        <v>9.37</v>
      </c>
      <c r="R282" s="327">
        <v>4333.624999999999</v>
      </c>
      <c r="S282" s="327">
        <v>2600.175</v>
      </c>
      <c r="T282" s="337">
        <v>0.6</v>
      </c>
    </row>
    <row r="283" spans="1:20" s="26" customFormat="1" ht="12" customHeight="1">
      <c r="A283" s="216"/>
      <c r="B283" s="219"/>
      <c r="C283" s="210"/>
      <c r="D283" s="213"/>
      <c r="E283" s="213"/>
      <c r="F283" s="213"/>
      <c r="G283" s="207"/>
      <c r="H283" s="210"/>
      <c r="I283" s="207"/>
      <c r="J283" s="153" t="s">
        <v>139</v>
      </c>
      <c r="K283" s="46" t="s">
        <v>238</v>
      </c>
      <c r="L283" s="154" t="s">
        <v>321</v>
      </c>
      <c r="M283" s="213"/>
      <c r="N283" s="33">
        <v>185</v>
      </c>
      <c r="O283" s="31">
        <v>1</v>
      </c>
      <c r="P283" s="31" t="s">
        <v>739</v>
      </c>
      <c r="Q283" s="24">
        <v>9.37</v>
      </c>
      <c r="R283" s="327">
        <v>1733.45</v>
      </c>
      <c r="S283" s="327">
        <v>1040.07</v>
      </c>
      <c r="T283" s="338">
        <v>0.6</v>
      </c>
    </row>
    <row r="284" spans="1:20" s="26" customFormat="1" ht="12" customHeight="1">
      <c r="A284" s="216"/>
      <c r="B284" s="219"/>
      <c r="C284" s="210"/>
      <c r="D284" s="213"/>
      <c r="E284" s="213"/>
      <c r="F284" s="213"/>
      <c r="G284" s="207"/>
      <c r="H284" s="210"/>
      <c r="I284" s="207"/>
      <c r="J284" s="155" t="s">
        <v>140</v>
      </c>
      <c r="K284" s="46" t="s">
        <v>618</v>
      </c>
      <c r="L284" s="154" t="s">
        <v>325</v>
      </c>
      <c r="M284" s="213"/>
      <c r="N284" s="33">
        <v>95</v>
      </c>
      <c r="O284" s="31">
        <v>1</v>
      </c>
      <c r="P284" s="22" t="s">
        <v>739</v>
      </c>
      <c r="Q284" s="28">
        <v>9.37</v>
      </c>
      <c r="R284" s="327">
        <v>492.575</v>
      </c>
      <c r="S284" s="327">
        <v>295.545</v>
      </c>
      <c r="T284" s="338">
        <v>0.6</v>
      </c>
    </row>
    <row r="285" spans="1:20" s="26" customFormat="1" ht="12" customHeight="1">
      <c r="A285" s="216"/>
      <c r="B285" s="219"/>
      <c r="C285" s="210"/>
      <c r="D285" s="213"/>
      <c r="E285" s="213"/>
      <c r="F285" s="213"/>
      <c r="G285" s="207"/>
      <c r="H285" s="210"/>
      <c r="I285" s="207"/>
      <c r="J285" s="163" t="s">
        <v>141</v>
      </c>
      <c r="K285" s="46" t="s">
        <v>617</v>
      </c>
      <c r="L285" s="154" t="s">
        <v>325</v>
      </c>
      <c r="M285" s="213"/>
      <c r="N285" s="33">
        <v>95</v>
      </c>
      <c r="O285" s="31">
        <v>1</v>
      </c>
      <c r="P285" s="54" t="s">
        <v>739</v>
      </c>
      <c r="Q285" s="28">
        <v>9.37</v>
      </c>
      <c r="R285" s="327">
        <v>350.151</v>
      </c>
      <c r="S285" s="327">
        <v>210.0906</v>
      </c>
      <c r="T285" s="338">
        <v>0.6</v>
      </c>
    </row>
    <row r="286" spans="1:20" s="26" customFormat="1" ht="12" customHeight="1">
      <c r="A286" s="216"/>
      <c r="B286" s="219"/>
      <c r="C286" s="210"/>
      <c r="D286" s="213"/>
      <c r="E286" s="213"/>
      <c r="F286" s="213"/>
      <c r="G286" s="207"/>
      <c r="H286" s="210"/>
      <c r="I286" s="207"/>
      <c r="J286" s="155" t="s">
        <v>142</v>
      </c>
      <c r="K286" s="46" t="s">
        <v>616</v>
      </c>
      <c r="L286" s="154" t="s">
        <v>324</v>
      </c>
      <c r="M286" s="213"/>
      <c r="N286" s="33">
        <v>95</v>
      </c>
      <c r="O286" s="31">
        <v>1</v>
      </c>
      <c r="P286" s="22" t="s">
        <v>739</v>
      </c>
      <c r="Q286" s="28">
        <v>9.37</v>
      </c>
      <c r="R286" s="327">
        <v>532.475</v>
      </c>
      <c r="S286" s="327">
        <v>319.485</v>
      </c>
      <c r="T286" s="338">
        <v>0.6</v>
      </c>
    </row>
    <row r="287" spans="1:20" s="26" customFormat="1" ht="12" customHeight="1" thickBot="1">
      <c r="A287" s="217"/>
      <c r="B287" s="220"/>
      <c r="C287" s="211"/>
      <c r="D287" s="214"/>
      <c r="E287" s="214"/>
      <c r="F287" s="214"/>
      <c r="G287" s="208"/>
      <c r="H287" s="211"/>
      <c r="I287" s="208"/>
      <c r="J287" s="157" t="s">
        <v>241</v>
      </c>
      <c r="K287" s="55" t="s">
        <v>240</v>
      </c>
      <c r="L287" s="158" t="s">
        <v>324</v>
      </c>
      <c r="M287" s="214"/>
      <c r="N287" s="33">
        <v>185</v>
      </c>
      <c r="O287" s="56">
        <v>1</v>
      </c>
      <c r="P287" s="56" t="s">
        <v>739</v>
      </c>
      <c r="Q287" s="32">
        <v>9.37</v>
      </c>
      <c r="R287" s="331">
        <v>866.725</v>
      </c>
      <c r="S287" s="331">
        <v>693.38</v>
      </c>
      <c r="T287" s="341">
        <v>0.8</v>
      </c>
    </row>
    <row r="288" spans="1:20" s="26" customFormat="1" ht="12" customHeight="1">
      <c r="A288" s="215" t="s">
        <v>542</v>
      </c>
      <c r="B288" s="218" t="s">
        <v>554</v>
      </c>
      <c r="C288" s="209" t="s">
        <v>613</v>
      </c>
      <c r="D288" s="212"/>
      <c r="E288" s="212" t="s">
        <v>416</v>
      </c>
      <c r="F288" s="212" t="s">
        <v>417</v>
      </c>
      <c r="G288" s="206" t="s">
        <v>874</v>
      </c>
      <c r="H288" s="209" t="s">
        <v>614</v>
      </c>
      <c r="I288" s="206">
        <v>3</v>
      </c>
      <c r="J288" s="151" t="s">
        <v>143</v>
      </c>
      <c r="K288" s="51" t="s">
        <v>419</v>
      </c>
      <c r="L288" s="152" t="s">
        <v>319</v>
      </c>
      <c r="M288" s="212" t="s">
        <v>626</v>
      </c>
      <c r="N288" s="47">
        <v>10</v>
      </c>
      <c r="O288" s="52">
        <v>1</v>
      </c>
      <c r="P288" s="52" t="s">
        <v>700</v>
      </c>
      <c r="Q288" s="24">
        <v>9.37</v>
      </c>
      <c r="R288" s="327">
        <v>234.25</v>
      </c>
      <c r="S288" s="327">
        <v>93.7</v>
      </c>
      <c r="T288" s="337">
        <v>0.4</v>
      </c>
    </row>
    <row r="289" spans="1:20" s="26" customFormat="1" ht="12" customHeight="1">
      <c r="A289" s="216"/>
      <c r="B289" s="219"/>
      <c r="C289" s="210"/>
      <c r="D289" s="213"/>
      <c r="E289" s="213"/>
      <c r="F289" s="213"/>
      <c r="G289" s="207"/>
      <c r="H289" s="210"/>
      <c r="I289" s="207"/>
      <c r="J289" s="153" t="s">
        <v>144</v>
      </c>
      <c r="K289" s="46" t="s">
        <v>314</v>
      </c>
      <c r="L289" s="154" t="s">
        <v>324</v>
      </c>
      <c r="M289" s="213"/>
      <c r="N289" s="33">
        <v>10</v>
      </c>
      <c r="O289" s="31">
        <v>1</v>
      </c>
      <c r="P289" s="31" t="s">
        <v>739</v>
      </c>
      <c r="Q289" s="28">
        <v>9.37</v>
      </c>
      <c r="R289" s="327">
        <v>46.85</v>
      </c>
      <c r="S289" s="327">
        <v>18.74</v>
      </c>
      <c r="T289" s="338">
        <v>0.4</v>
      </c>
    </row>
    <row r="290" spans="1:20" s="26" customFormat="1" ht="12" customHeight="1" thickBot="1">
      <c r="A290" s="217"/>
      <c r="B290" s="220"/>
      <c r="C290" s="211"/>
      <c r="D290" s="214"/>
      <c r="E290" s="214"/>
      <c r="F290" s="214"/>
      <c r="G290" s="208"/>
      <c r="H290" s="211"/>
      <c r="I290" s="208"/>
      <c r="J290" s="163" t="s">
        <v>145</v>
      </c>
      <c r="K290" s="55" t="s">
        <v>615</v>
      </c>
      <c r="L290" s="158" t="s">
        <v>324</v>
      </c>
      <c r="M290" s="214"/>
      <c r="N290" s="36">
        <v>10</v>
      </c>
      <c r="O290" s="56">
        <v>1</v>
      </c>
      <c r="P290" s="54" t="s">
        <v>739</v>
      </c>
      <c r="Q290" s="32">
        <v>9.37</v>
      </c>
      <c r="R290" s="331">
        <v>56.05</v>
      </c>
      <c r="S290" s="331">
        <v>22.42</v>
      </c>
      <c r="T290" s="341">
        <v>0.4</v>
      </c>
    </row>
    <row r="291" spans="1:20" s="26" customFormat="1" ht="12" customHeight="1">
      <c r="A291" s="215" t="s">
        <v>542</v>
      </c>
      <c r="B291" s="218" t="s">
        <v>554</v>
      </c>
      <c r="C291" s="209" t="s">
        <v>524</v>
      </c>
      <c r="D291" s="212"/>
      <c r="E291" s="212" t="s">
        <v>416</v>
      </c>
      <c r="F291" s="212" t="s">
        <v>417</v>
      </c>
      <c r="G291" s="206" t="s">
        <v>875</v>
      </c>
      <c r="H291" s="209" t="s">
        <v>619</v>
      </c>
      <c r="I291" s="206">
        <v>1</v>
      </c>
      <c r="J291" s="151" t="s">
        <v>146</v>
      </c>
      <c r="K291" s="51" t="s">
        <v>419</v>
      </c>
      <c r="L291" s="152" t="s">
        <v>319</v>
      </c>
      <c r="M291" s="212" t="s">
        <v>626</v>
      </c>
      <c r="N291" s="47">
        <v>10</v>
      </c>
      <c r="O291" s="52">
        <v>1</v>
      </c>
      <c r="P291" s="52" t="s">
        <v>700</v>
      </c>
      <c r="Q291" s="24">
        <v>9.37</v>
      </c>
      <c r="R291" s="327">
        <v>234.25</v>
      </c>
      <c r="S291" s="327">
        <v>70.275</v>
      </c>
      <c r="T291" s="337">
        <v>0.3</v>
      </c>
    </row>
    <row r="292" spans="1:20" s="26" customFormat="1" ht="12" customHeight="1">
      <c r="A292" s="216"/>
      <c r="B292" s="219"/>
      <c r="C292" s="210"/>
      <c r="D292" s="213"/>
      <c r="E292" s="213"/>
      <c r="F292" s="213"/>
      <c r="G292" s="207"/>
      <c r="H292" s="210"/>
      <c r="I292" s="207"/>
      <c r="J292" s="153" t="s">
        <v>147</v>
      </c>
      <c r="K292" s="46" t="s">
        <v>620</v>
      </c>
      <c r="L292" s="154" t="s">
        <v>321</v>
      </c>
      <c r="M292" s="213"/>
      <c r="N292" s="33">
        <v>10</v>
      </c>
      <c r="O292" s="31">
        <v>1</v>
      </c>
      <c r="P292" s="31" t="s">
        <v>700</v>
      </c>
      <c r="Q292" s="28">
        <v>9.37</v>
      </c>
      <c r="R292" s="327">
        <v>374.8</v>
      </c>
      <c r="S292" s="327">
        <v>112.44</v>
      </c>
      <c r="T292" s="338">
        <v>0.3</v>
      </c>
    </row>
    <row r="293" spans="1:20" s="26" customFormat="1" ht="12" customHeight="1" thickBot="1">
      <c r="A293" s="217"/>
      <c r="B293" s="220"/>
      <c r="C293" s="211"/>
      <c r="D293" s="214"/>
      <c r="E293" s="214"/>
      <c r="F293" s="214"/>
      <c r="G293" s="208"/>
      <c r="H293" s="211"/>
      <c r="I293" s="208"/>
      <c r="J293" s="153" t="s">
        <v>148</v>
      </c>
      <c r="K293" s="55" t="s">
        <v>621</v>
      </c>
      <c r="L293" s="158" t="s">
        <v>320</v>
      </c>
      <c r="M293" s="214"/>
      <c r="N293" s="36">
        <v>10</v>
      </c>
      <c r="O293" s="56">
        <v>1</v>
      </c>
      <c r="P293" s="31" t="s">
        <v>700</v>
      </c>
      <c r="Q293" s="32">
        <v>9.37</v>
      </c>
      <c r="R293" s="331">
        <v>562.2</v>
      </c>
      <c r="S293" s="331">
        <v>168.66</v>
      </c>
      <c r="T293" s="341">
        <v>0.3</v>
      </c>
    </row>
    <row r="294" spans="1:20" s="26" customFormat="1" ht="12" customHeight="1" thickBot="1">
      <c r="A294" s="215" t="s">
        <v>542</v>
      </c>
      <c r="B294" s="218" t="s">
        <v>554</v>
      </c>
      <c r="C294" s="209" t="s">
        <v>622</v>
      </c>
      <c r="D294" s="212"/>
      <c r="E294" s="212" t="s">
        <v>416</v>
      </c>
      <c r="F294" s="212" t="s">
        <v>417</v>
      </c>
      <c r="G294" s="206" t="s">
        <v>876</v>
      </c>
      <c r="H294" s="209" t="s">
        <v>623</v>
      </c>
      <c r="I294" s="206">
        <v>14</v>
      </c>
      <c r="J294" s="151" t="s">
        <v>149</v>
      </c>
      <c r="K294" s="51" t="s">
        <v>419</v>
      </c>
      <c r="L294" s="152" t="s">
        <v>319</v>
      </c>
      <c r="M294" s="212" t="s">
        <v>626</v>
      </c>
      <c r="N294" s="47">
        <f>14522/52</f>
        <v>279.2692307692308</v>
      </c>
      <c r="O294" s="31">
        <v>52</v>
      </c>
      <c r="P294" s="52" t="s">
        <v>700</v>
      </c>
      <c r="Q294" s="24">
        <v>9.37</v>
      </c>
      <c r="R294" s="327">
        <v>6541.881730769231</v>
      </c>
      <c r="S294" s="327">
        <v>3925.129038461538</v>
      </c>
      <c r="T294" s="337">
        <v>0.6</v>
      </c>
    </row>
    <row r="295" spans="1:20" s="26" customFormat="1" ht="12" customHeight="1" thickBot="1">
      <c r="A295" s="216"/>
      <c r="B295" s="219"/>
      <c r="C295" s="210"/>
      <c r="D295" s="213"/>
      <c r="E295" s="213"/>
      <c r="F295" s="213"/>
      <c r="G295" s="207"/>
      <c r="H295" s="210"/>
      <c r="I295" s="207"/>
      <c r="J295" s="153" t="s">
        <v>150</v>
      </c>
      <c r="K295" s="46" t="s">
        <v>624</v>
      </c>
      <c r="L295" s="154" t="s">
        <v>325</v>
      </c>
      <c r="M295" s="213"/>
      <c r="N295" s="47">
        <f>14522/52</f>
        <v>279.2692307692308</v>
      </c>
      <c r="O295" s="31">
        <v>52</v>
      </c>
      <c r="P295" s="31" t="s">
        <v>739</v>
      </c>
      <c r="Q295" s="28">
        <v>9.37</v>
      </c>
      <c r="R295" s="327">
        <v>23132.0938</v>
      </c>
      <c r="S295" s="327">
        <v>13879.25628</v>
      </c>
      <c r="T295" s="338">
        <v>0.6</v>
      </c>
    </row>
    <row r="296" spans="1:20" s="26" customFormat="1" ht="12" customHeight="1" thickBot="1">
      <c r="A296" s="217"/>
      <c r="B296" s="220"/>
      <c r="C296" s="211"/>
      <c r="D296" s="214"/>
      <c r="E296" s="214"/>
      <c r="F296" s="214"/>
      <c r="G296" s="208"/>
      <c r="H296" s="211"/>
      <c r="I296" s="208"/>
      <c r="J296" s="157" t="s">
        <v>151</v>
      </c>
      <c r="K296" s="55" t="s">
        <v>625</v>
      </c>
      <c r="L296" s="158" t="s">
        <v>324</v>
      </c>
      <c r="M296" s="214"/>
      <c r="N296" s="47">
        <f>14522/52</f>
        <v>279.2692307692308</v>
      </c>
      <c r="O296" s="56">
        <v>52</v>
      </c>
      <c r="P296" s="56" t="s">
        <v>739</v>
      </c>
      <c r="Q296" s="32">
        <v>9.37</v>
      </c>
      <c r="R296" s="331">
        <v>68035.57</v>
      </c>
      <c r="S296" s="331">
        <v>40821.342</v>
      </c>
      <c r="T296" s="341">
        <v>0.6</v>
      </c>
    </row>
    <row r="297" spans="1:20" s="26" customFormat="1" ht="12" customHeight="1">
      <c r="A297" s="215" t="s">
        <v>542</v>
      </c>
      <c r="B297" s="218" t="s">
        <v>554</v>
      </c>
      <c r="C297" s="209" t="s">
        <v>627</v>
      </c>
      <c r="D297" s="212"/>
      <c r="E297" s="212" t="s">
        <v>416</v>
      </c>
      <c r="F297" s="212" t="s">
        <v>417</v>
      </c>
      <c r="G297" s="206" t="s">
        <v>877</v>
      </c>
      <c r="H297" s="209" t="s">
        <v>628</v>
      </c>
      <c r="I297" s="206">
        <v>14</v>
      </c>
      <c r="J297" s="151" t="s">
        <v>152</v>
      </c>
      <c r="K297" s="51" t="s">
        <v>419</v>
      </c>
      <c r="L297" s="152" t="s">
        <v>319</v>
      </c>
      <c r="M297" s="212" t="s">
        <v>626</v>
      </c>
      <c r="N297" s="47">
        <v>10000</v>
      </c>
      <c r="O297" s="52">
        <v>1</v>
      </c>
      <c r="P297" s="52" t="s">
        <v>700</v>
      </c>
      <c r="Q297" s="24">
        <v>9.37</v>
      </c>
      <c r="R297" s="327">
        <v>234250</v>
      </c>
      <c r="S297" s="327">
        <v>163975</v>
      </c>
      <c r="T297" s="337">
        <v>0.7</v>
      </c>
    </row>
    <row r="298" spans="1:20" s="26" customFormat="1" ht="36.75" customHeight="1" thickBot="1">
      <c r="A298" s="216"/>
      <c r="B298" s="219"/>
      <c r="C298" s="210"/>
      <c r="D298" s="213"/>
      <c r="E298" s="213"/>
      <c r="F298" s="213"/>
      <c r="G298" s="207"/>
      <c r="H298" s="210"/>
      <c r="I298" s="207"/>
      <c r="J298" s="153" t="s">
        <v>153</v>
      </c>
      <c r="K298" s="46" t="s">
        <v>588</v>
      </c>
      <c r="L298" s="154" t="s">
        <v>325</v>
      </c>
      <c r="M298" s="213"/>
      <c r="N298" s="33">
        <v>10000</v>
      </c>
      <c r="O298" s="31">
        <v>1</v>
      </c>
      <c r="P298" s="31" t="s">
        <v>739</v>
      </c>
      <c r="Q298" s="32">
        <v>9.37</v>
      </c>
      <c r="R298" s="331">
        <v>18429</v>
      </c>
      <c r="S298" s="331">
        <v>12900.3</v>
      </c>
      <c r="T298" s="338">
        <v>0.7</v>
      </c>
    </row>
    <row r="299" spans="1:20" s="26" customFormat="1" ht="12" customHeight="1">
      <c r="A299" s="215" t="s">
        <v>542</v>
      </c>
      <c r="B299" s="218" t="s">
        <v>554</v>
      </c>
      <c r="C299" s="209" t="s">
        <v>813</v>
      </c>
      <c r="D299" s="212"/>
      <c r="E299" s="212" t="s">
        <v>416</v>
      </c>
      <c r="F299" s="212" t="s">
        <v>417</v>
      </c>
      <c r="G299" s="206" t="s">
        <v>878</v>
      </c>
      <c r="H299" s="209" t="s">
        <v>630</v>
      </c>
      <c r="I299" s="204">
        <v>6</v>
      </c>
      <c r="J299" s="151" t="s">
        <v>154</v>
      </c>
      <c r="K299" s="113" t="s">
        <v>419</v>
      </c>
      <c r="L299" s="152" t="s">
        <v>319</v>
      </c>
      <c r="M299" s="224" t="s">
        <v>280</v>
      </c>
      <c r="N299" s="47" t="e">
        <f>#REF!*12</f>
        <v>#REF!</v>
      </c>
      <c r="O299" s="114">
        <v>1</v>
      </c>
      <c r="P299" s="52" t="s">
        <v>700</v>
      </c>
      <c r="Q299" s="24">
        <v>9.37</v>
      </c>
      <c r="R299" s="327">
        <v>270699.3</v>
      </c>
      <c r="S299" s="327">
        <v>162419.58</v>
      </c>
      <c r="T299" s="337">
        <v>0.6</v>
      </c>
    </row>
    <row r="300" spans="1:20" s="26" customFormat="1" ht="12" customHeight="1">
      <c r="A300" s="216"/>
      <c r="B300" s="219"/>
      <c r="C300" s="210"/>
      <c r="D300" s="213"/>
      <c r="E300" s="213"/>
      <c r="F300" s="213"/>
      <c r="G300" s="207"/>
      <c r="H300" s="210"/>
      <c r="I300" s="205"/>
      <c r="J300" s="153" t="s">
        <v>155</v>
      </c>
      <c r="K300" s="108" t="s">
        <v>631</v>
      </c>
      <c r="L300" s="154" t="s">
        <v>321</v>
      </c>
      <c r="M300" s="225"/>
      <c r="N300" s="33">
        <v>11556</v>
      </c>
      <c r="O300" s="115">
        <v>1</v>
      </c>
      <c r="P300" s="31" t="s">
        <v>700</v>
      </c>
      <c r="Q300" s="28">
        <v>9.37</v>
      </c>
      <c r="R300" s="327">
        <v>54139.86</v>
      </c>
      <c r="S300" s="327">
        <v>32483.915999999994</v>
      </c>
      <c r="T300" s="338">
        <v>0.6</v>
      </c>
    </row>
    <row r="301" spans="1:20" s="26" customFormat="1" ht="12" customHeight="1">
      <c r="A301" s="216"/>
      <c r="B301" s="219"/>
      <c r="C301" s="210"/>
      <c r="D301" s="213"/>
      <c r="E301" s="213"/>
      <c r="F301" s="213"/>
      <c r="G301" s="207"/>
      <c r="H301" s="210"/>
      <c r="I301" s="205"/>
      <c r="J301" s="163" t="s">
        <v>158</v>
      </c>
      <c r="K301" s="116" t="s">
        <v>632</v>
      </c>
      <c r="L301" s="164" t="s">
        <v>323</v>
      </c>
      <c r="M301" s="225"/>
      <c r="N301" s="21">
        <v>11556</v>
      </c>
      <c r="O301" s="117">
        <v>1</v>
      </c>
      <c r="P301" s="54" t="s">
        <v>700</v>
      </c>
      <c r="Q301" s="28">
        <v>9.37</v>
      </c>
      <c r="R301" s="327">
        <v>108279.72</v>
      </c>
      <c r="S301" s="327">
        <v>64967.83199999999</v>
      </c>
      <c r="T301" s="339">
        <v>0.6</v>
      </c>
    </row>
    <row r="302" spans="1:20" s="26" customFormat="1" ht="12" customHeight="1">
      <c r="A302" s="216"/>
      <c r="B302" s="219"/>
      <c r="C302" s="210"/>
      <c r="D302" s="213"/>
      <c r="E302" s="213"/>
      <c r="F302" s="213"/>
      <c r="G302" s="207"/>
      <c r="H302" s="210"/>
      <c r="I302" s="205"/>
      <c r="J302" s="155" t="s">
        <v>159</v>
      </c>
      <c r="K302" s="96" t="s">
        <v>729</v>
      </c>
      <c r="L302" s="156" t="s">
        <v>322</v>
      </c>
      <c r="M302" s="225"/>
      <c r="N302" s="21">
        <v>11556</v>
      </c>
      <c r="O302" s="117">
        <v>1</v>
      </c>
      <c r="P302" s="22" t="s">
        <v>700</v>
      </c>
      <c r="Q302" s="28">
        <v>9.37</v>
      </c>
      <c r="R302" s="327">
        <v>324839.16</v>
      </c>
      <c r="S302" s="327">
        <v>194903.49599999998</v>
      </c>
      <c r="T302" s="339">
        <v>0.6</v>
      </c>
    </row>
    <row r="303" spans="1:20" s="26" customFormat="1" ht="12" customHeight="1">
      <c r="A303" s="216"/>
      <c r="B303" s="219"/>
      <c r="C303" s="210"/>
      <c r="D303" s="213"/>
      <c r="E303" s="213"/>
      <c r="F303" s="213"/>
      <c r="G303" s="207"/>
      <c r="H303" s="210"/>
      <c r="I303" s="205"/>
      <c r="J303" s="155" t="s">
        <v>156</v>
      </c>
      <c r="K303" s="96" t="s">
        <v>576</v>
      </c>
      <c r="L303" s="156" t="s">
        <v>325</v>
      </c>
      <c r="M303" s="225"/>
      <c r="N303" s="21">
        <v>11556</v>
      </c>
      <c r="O303" s="117">
        <v>1</v>
      </c>
      <c r="P303" s="22" t="s">
        <v>700</v>
      </c>
      <c r="Q303" s="28">
        <v>9.37</v>
      </c>
      <c r="R303" s="327">
        <v>54139.86</v>
      </c>
      <c r="S303" s="327">
        <v>32483.915999999994</v>
      </c>
      <c r="T303" s="339">
        <v>0.6</v>
      </c>
    </row>
    <row r="304" spans="1:20" s="26" customFormat="1" ht="12" customHeight="1" thickBot="1">
      <c r="A304" s="217"/>
      <c r="B304" s="220"/>
      <c r="C304" s="211"/>
      <c r="D304" s="214"/>
      <c r="E304" s="214"/>
      <c r="F304" s="214"/>
      <c r="G304" s="208"/>
      <c r="H304" s="211"/>
      <c r="I304" s="192"/>
      <c r="J304" s="157" t="s">
        <v>157</v>
      </c>
      <c r="K304" s="118" t="s">
        <v>633</v>
      </c>
      <c r="L304" s="158" t="s">
        <v>324</v>
      </c>
      <c r="M304" s="226"/>
      <c r="N304" s="36">
        <v>11556</v>
      </c>
      <c r="O304" s="119">
        <v>1</v>
      </c>
      <c r="P304" s="56" t="s">
        <v>700</v>
      </c>
      <c r="Q304" s="32">
        <v>9.37</v>
      </c>
      <c r="R304" s="331">
        <v>21655.944</v>
      </c>
      <c r="S304" s="331">
        <v>12993.5664</v>
      </c>
      <c r="T304" s="341">
        <v>0.6</v>
      </c>
    </row>
    <row r="305" spans="1:20" s="26" customFormat="1" ht="12" customHeight="1">
      <c r="A305" s="215" t="s">
        <v>542</v>
      </c>
      <c r="B305" s="218" t="s">
        <v>554</v>
      </c>
      <c r="C305" s="209" t="s">
        <v>757</v>
      </c>
      <c r="D305" s="212"/>
      <c r="E305" s="212" t="s">
        <v>416</v>
      </c>
      <c r="F305" s="212" t="s">
        <v>417</v>
      </c>
      <c r="G305" s="206" t="s">
        <v>879</v>
      </c>
      <c r="H305" s="209" t="s">
        <v>798</v>
      </c>
      <c r="I305" s="206">
        <v>6</v>
      </c>
      <c r="J305" s="151" t="s">
        <v>160</v>
      </c>
      <c r="K305" s="51" t="s">
        <v>419</v>
      </c>
      <c r="L305" s="152" t="s">
        <v>319</v>
      </c>
      <c r="M305" s="212" t="s">
        <v>591</v>
      </c>
      <c r="N305" s="47" t="e">
        <f>+#REF!*0.1</f>
        <v>#REF!</v>
      </c>
      <c r="O305" s="52">
        <v>1</v>
      </c>
      <c r="P305" s="52" t="s">
        <v>700</v>
      </c>
      <c r="Q305" s="24">
        <v>9.37</v>
      </c>
      <c r="R305" s="327">
        <v>1562.4474999999998</v>
      </c>
      <c r="S305" s="327">
        <v>781.2237499999999</v>
      </c>
      <c r="T305" s="337">
        <v>0.5</v>
      </c>
    </row>
    <row r="306" spans="1:20" s="26" customFormat="1" ht="12" customHeight="1">
      <c r="A306" s="216"/>
      <c r="B306" s="219"/>
      <c r="C306" s="210"/>
      <c r="D306" s="213"/>
      <c r="E306" s="213"/>
      <c r="F306" s="213"/>
      <c r="G306" s="207"/>
      <c r="H306" s="210"/>
      <c r="I306" s="207"/>
      <c r="J306" s="153" t="s">
        <v>161</v>
      </c>
      <c r="K306" s="46" t="s">
        <v>800</v>
      </c>
      <c r="L306" s="154" t="s">
        <v>321</v>
      </c>
      <c r="M306" s="213"/>
      <c r="N306" s="33">
        <v>67</v>
      </c>
      <c r="O306" s="31">
        <v>1</v>
      </c>
      <c r="P306" s="31" t="s">
        <v>700</v>
      </c>
      <c r="Q306" s="28">
        <v>9.37</v>
      </c>
      <c r="R306" s="327">
        <v>313.895</v>
      </c>
      <c r="S306" s="327">
        <v>156.9475</v>
      </c>
      <c r="T306" s="338">
        <v>0.5</v>
      </c>
    </row>
    <row r="307" spans="1:20" s="26" customFormat="1" ht="12" customHeight="1">
      <c r="A307" s="216"/>
      <c r="B307" s="219"/>
      <c r="C307" s="210"/>
      <c r="D307" s="213"/>
      <c r="E307" s="213"/>
      <c r="F307" s="213"/>
      <c r="G307" s="207"/>
      <c r="H307" s="210"/>
      <c r="I307" s="207"/>
      <c r="J307" s="163" t="s">
        <v>162</v>
      </c>
      <c r="K307" s="53" t="s">
        <v>801</v>
      </c>
      <c r="L307" s="164" t="s">
        <v>323</v>
      </c>
      <c r="M307" s="213"/>
      <c r="N307" s="110">
        <v>67</v>
      </c>
      <c r="O307" s="54">
        <v>1</v>
      </c>
      <c r="P307" s="54" t="s">
        <v>700</v>
      </c>
      <c r="Q307" s="28">
        <v>9.37</v>
      </c>
      <c r="R307" s="327">
        <v>627.79</v>
      </c>
      <c r="S307" s="327">
        <v>313.895</v>
      </c>
      <c r="T307" s="340">
        <v>0.5</v>
      </c>
    </row>
    <row r="308" spans="1:20" s="26" customFormat="1" ht="12" customHeight="1" thickBot="1">
      <c r="A308" s="217"/>
      <c r="B308" s="220"/>
      <c r="C308" s="211"/>
      <c r="D308" s="214"/>
      <c r="E308" s="214"/>
      <c r="F308" s="214"/>
      <c r="G308" s="208"/>
      <c r="H308" s="211"/>
      <c r="I308" s="208"/>
      <c r="J308" s="157" t="s">
        <v>163</v>
      </c>
      <c r="K308" s="55" t="s">
        <v>802</v>
      </c>
      <c r="L308" s="158" t="s">
        <v>324</v>
      </c>
      <c r="M308" s="214"/>
      <c r="N308" s="36">
        <v>67</v>
      </c>
      <c r="O308" s="56">
        <v>1</v>
      </c>
      <c r="P308" s="56" t="s">
        <v>700</v>
      </c>
      <c r="Q308" s="32">
        <v>9.37</v>
      </c>
      <c r="R308" s="331">
        <v>125.55799999999999</v>
      </c>
      <c r="S308" s="331">
        <v>62.778999999999996</v>
      </c>
      <c r="T308" s="341">
        <v>0.5</v>
      </c>
    </row>
    <row r="309" spans="1:20" s="26" customFormat="1" ht="12" customHeight="1">
      <c r="A309" s="215" t="s">
        <v>542</v>
      </c>
      <c r="B309" s="218" t="s">
        <v>554</v>
      </c>
      <c r="C309" s="209" t="s">
        <v>634</v>
      </c>
      <c r="D309" s="212"/>
      <c r="E309" s="212" t="s">
        <v>416</v>
      </c>
      <c r="F309" s="212" t="s">
        <v>417</v>
      </c>
      <c r="G309" s="206" t="s">
        <v>880</v>
      </c>
      <c r="H309" s="209" t="s">
        <v>635</v>
      </c>
      <c r="I309" s="206">
        <v>3</v>
      </c>
      <c r="J309" s="151" t="s">
        <v>164</v>
      </c>
      <c r="K309" s="51" t="s">
        <v>419</v>
      </c>
      <c r="L309" s="152" t="s">
        <v>319</v>
      </c>
      <c r="M309" s="212" t="s">
        <v>272</v>
      </c>
      <c r="N309" s="47">
        <f>93075*0.01</f>
        <v>930.75</v>
      </c>
      <c r="O309" s="52">
        <v>1</v>
      </c>
      <c r="P309" s="52" t="s">
        <v>700</v>
      </c>
      <c r="Q309" s="24">
        <v>9.37</v>
      </c>
      <c r="R309" s="327">
        <v>21802.81875</v>
      </c>
      <c r="S309" s="327">
        <v>13081.691249999998</v>
      </c>
      <c r="T309" s="337">
        <v>0.6</v>
      </c>
    </row>
    <row r="310" spans="1:20" s="26" customFormat="1" ht="12" customHeight="1">
      <c r="A310" s="216"/>
      <c r="B310" s="219"/>
      <c r="C310" s="210"/>
      <c r="D310" s="213"/>
      <c r="E310" s="213"/>
      <c r="F310" s="213"/>
      <c r="G310" s="207"/>
      <c r="H310" s="210"/>
      <c r="I310" s="207"/>
      <c r="J310" s="153" t="s">
        <v>165</v>
      </c>
      <c r="K310" s="46" t="s">
        <v>636</v>
      </c>
      <c r="L310" s="154" t="s">
        <v>321</v>
      </c>
      <c r="M310" s="213"/>
      <c r="N310" s="33">
        <v>931</v>
      </c>
      <c r="O310" s="31">
        <v>1</v>
      </c>
      <c r="P310" s="31" t="s">
        <v>739</v>
      </c>
      <c r="Q310" s="28">
        <v>9.37</v>
      </c>
      <c r="R310" s="327">
        <v>8723.47</v>
      </c>
      <c r="S310" s="327">
        <v>5234.081999999999</v>
      </c>
      <c r="T310" s="338">
        <v>0.6</v>
      </c>
    </row>
    <row r="311" spans="1:20" s="26" customFormat="1" ht="40.5" customHeight="1" thickBot="1">
      <c r="A311" s="216"/>
      <c r="B311" s="219"/>
      <c r="C311" s="210"/>
      <c r="D311" s="213"/>
      <c r="E311" s="213"/>
      <c r="F311" s="213"/>
      <c r="G311" s="207"/>
      <c r="H311" s="210"/>
      <c r="I311" s="207"/>
      <c r="J311" s="153" t="s">
        <v>166</v>
      </c>
      <c r="K311" s="46" t="s">
        <v>315</v>
      </c>
      <c r="L311" s="154" t="s">
        <v>324</v>
      </c>
      <c r="M311" s="214"/>
      <c r="N311" s="33">
        <v>931</v>
      </c>
      <c r="O311" s="31">
        <v>1</v>
      </c>
      <c r="P311" s="31" t="s">
        <v>739</v>
      </c>
      <c r="Q311" s="32">
        <v>9.37</v>
      </c>
      <c r="R311" s="331">
        <v>5451.004999999999</v>
      </c>
      <c r="S311" s="331">
        <v>4360.803999999999</v>
      </c>
      <c r="T311" s="338">
        <v>0.8</v>
      </c>
    </row>
    <row r="312" spans="1:20" s="26" customFormat="1" ht="12" customHeight="1">
      <c r="A312" s="215" t="s">
        <v>542</v>
      </c>
      <c r="B312" s="218" t="s">
        <v>554</v>
      </c>
      <c r="C312" s="209" t="s">
        <v>790</v>
      </c>
      <c r="D312" s="212"/>
      <c r="E312" s="212" t="s">
        <v>416</v>
      </c>
      <c r="F312" s="212" t="s">
        <v>422</v>
      </c>
      <c r="G312" s="206" t="s">
        <v>881</v>
      </c>
      <c r="H312" s="209" t="s">
        <v>788</v>
      </c>
      <c r="I312" s="206">
        <v>3</v>
      </c>
      <c r="J312" s="151" t="s">
        <v>167</v>
      </c>
      <c r="K312" s="51" t="s">
        <v>419</v>
      </c>
      <c r="L312" s="152" t="s">
        <v>319</v>
      </c>
      <c r="M312" s="212" t="s">
        <v>279</v>
      </c>
      <c r="N312" s="47">
        <v>930.75</v>
      </c>
      <c r="O312" s="52">
        <v>1</v>
      </c>
      <c r="P312" s="52" t="s">
        <v>700</v>
      </c>
      <c r="Q312" s="24">
        <v>9.37</v>
      </c>
      <c r="R312" s="327">
        <v>21802.81875</v>
      </c>
      <c r="S312" s="327">
        <v>17442.255</v>
      </c>
      <c r="T312" s="337">
        <v>0.8</v>
      </c>
    </row>
    <row r="313" spans="1:20" s="26" customFormat="1" ht="12" customHeight="1">
      <c r="A313" s="216"/>
      <c r="B313" s="219"/>
      <c r="C313" s="210"/>
      <c r="D313" s="213"/>
      <c r="E313" s="213"/>
      <c r="F313" s="213"/>
      <c r="G313" s="207"/>
      <c r="H313" s="210"/>
      <c r="I313" s="207"/>
      <c r="J313" s="153" t="s">
        <v>168</v>
      </c>
      <c r="K313" s="46" t="s">
        <v>789</v>
      </c>
      <c r="L313" s="154" t="s">
        <v>321</v>
      </c>
      <c r="M313" s="213"/>
      <c r="N313" s="33">
        <v>931</v>
      </c>
      <c r="O313" s="31">
        <v>1</v>
      </c>
      <c r="P313" s="31" t="s">
        <v>739</v>
      </c>
      <c r="Q313" s="28">
        <v>9.37</v>
      </c>
      <c r="R313" s="327">
        <v>87234.7</v>
      </c>
      <c r="S313" s="327">
        <v>69787.76</v>
      </c>
      <c r="T313" s="338">
        <v>0.8</v>
      </c>
    </row>
    <row r="314" spans="1:20" s="26" customFormat="1" ht="12.75" customHeight="1" thickBot="1">
      <c r="A314" s="217"/>
      <c r="B314" s="220"/>
      <c r="C314" s="211"/>
      <c r="D314" s="214"/>
      <c r="E314" s="214"/>
      <c r="F314" s="214"/>
      <c r="G314" s="208"/>
      <c r="H314" s="211"/>
      <c r="I314" s="208"/>
      <c r="J314" s="157" t="s">
        <v>169</v>
      </c>
      <c r="K314" s="55" t="s">
        <v>473</v>
      </c>
      <c r="L314" s="158" t="s">
        <v>324</v>
      </c>
      <c r="M314" s="214"/>
      <c r="N314" s="36">
        <v>931</v>
      </c>
      <c r="O314" s="56">
        <v>1</v>
      </c>
      <c r="P314" s="56" t="s">
        <v>739</v>
      </c>
      <c r="Q314" s="32">
        <v>9.37</v>
      </c>
      <c r="R314" s="331">
        <v>5218.254999999999</v>
      </c>
      <c r="S314" s="331">
        <v>4174.603999999999</v>
      </c>
      <c r="T314" s="341">
        <v>0.8</v>
      </c>
    </row>
    <row r="315" spans="1:20" s="26" customFormat="1" ht="12" customHeight="1">
      <c r="A315" s="215" t="s">
        <v>542</v>
      </c>
      <c r="B315" s="218" t="s">
        <v>554</v>
      </c>
      <c r="C315" s="209" t="s">
        <v>637</v>
      </c>
      <c r="D315" s="212"/>
      <c r="E315" s="212" t="s">
        <v>416</v>
      </c>
      <c r="F315" s="212" t="s">
        <v>417</v>
      </c>
      <c r="G315" s="206" t="s">
        <v>882</v>
      </c>
      <c r="H315" s="209" t="s">
        <v>638</v>
      </c>
      <c r="I315" s="206">
        <v>14</v>
      </c>
      <c r="J315" s="151" t="s">
        <v>170</v>
      </c>
      <c r="K315" s="51" t="s">
        <v>419</v>
      </c>
      <c r="L315" s="152" t="s">
        <v>319</v>
      </c>
      <c r="M315" s="212" t="s">
        <v>278</v>
      </c>
      <c r="N315" s="47">
        <f>93075*0.2</f>
        <v>18615</v>
      </c>
      <c r="O315" s="52">
        <v>1</v>
      </c>
      <c r="P315" s="52" t="s">
        <v>700</v>
      </c>
      <c r="Q315" s="24">
        <v>9.37</v>
      </c>
      <c r="R315" s="327">
        <v>174422.55</v>
      </c>
      <c r="S315" s="327">
        <v>156980.29499999998</v>
      </c>
      <c r="T315" s="337">
        <v>0.9</v>
      </c>
    </row>
    <row r="316" spans="1:20" s="26" customFormat="1" ht="12" customHeight="1">
      <c r="A316" s="216"/>
      <c r="B316" s="219"/>
      <c r="C316" s="210"/>
      <c r="D316" s="213"/>
      <c r="E316" s="213"/>
      <c r="F316" s="213"/>
      <c r="G316" s="207"/>
      <c r="H316" s="210"/>
      <c r="I316" s="207"/>
      <c r="J316" s="153" t="s">
        <v>171</v>
      </c>
      <c r="K316" s="46" t="s">
        <v>640</v>
      </c>
      <c r="L316" s="154" t="s">
        <v>321</v>
      </c>
      <c r="M316" s="213"/>
      <c r="N316" s="33">
        <v>18615</v>
      </c>
      <c r="O316" s="31">
        <v>1</v>
      </c>
      <c r="P316" s="31" t="s">
        <v>739</v>
      </c>
      <c r="Q316" s="28">
        <v>9.37</v>
      </c>
      <c r="R316" s="327">
        <v>261633.82499999998</v>
      </c>
      <c r="S316" s="327">
        <v>235470.44249999998</v>
      </c>
      <c r="T316" s="338">
        <v>0.9</v>
      </c>
    </row>
    <row r="317" spans="1:20" s="26" customFormat="1" ht="12" customHeight="1" thickBot="1">
      <c r="A317" s="216"/>
      <c r="B317" s="219"/>
      <c r="C317" s="210"/>
      <c r="D317" s="213"/>
      <c r="E317" s="213"/>
      <c r="F317" s="213"/>
      <c r="G317" s="207"/>
      <c r="H317" s="210"/>
      <c r="I317" s="207"/>
      <c r="J317" s="153" t="s">
        <v>172</v>
      </c>
      <c r="K317" s="53" t="s">
        <v>639</v>
      </c>
      <c r="L317" s="164" t="s">
        <v>325</v>
      </c>
      <c r="M317" s="214"/>
      <c r="N317" s="110">
        <v>18615</v>
      </c>
      <c r="O317" s="54">
        <v>1</v>
      </c>
      <c r="P317" s="31" t="s">
        <v>739</v>
      </c>
      <c r="Q317" s="32">
        <v>9.37</v>
      </c>
      <c r="R317" s="331">
        <v>34305.5835</v>
      </c>
      <c r="S317" s="331">
        <v>30875.02515</v>
      </c>
      <c r="T317" s="340">
        <v>0.9</v>
      </c>
    </row>
    <row r="318" spans="1:20" s="26" customFormat="1" ht="12" customHeight="1">
      <c r="A318" s="215" t="s">
        <v>542</v>
      </c>
      <c r="B318" s="218" t="s">
        <v>554</v>
      </c>
      <c r="C318" s="209" t="s">
        <v>643</v>
      </c>
      <c r="D318" s="212"/>
      <c r="E318" s="212" t="s">
        <v>416</v>
      </c>
      <c r="F318" s="212" t="s">
        <v>417</v>
      </c>
      <c r="G318" s="206" t="s">
        <v>883</v>
      </c>
      <c r="H318" s="209" t="s">
        <v>316</v>
      </c>
      <c r="I318" s="206">
        <v>1</v>
      </c>
      <c r="J318" s="151" t="s">
        <v>173</v>
      </c>
      <c r="K318" s="51" t="s">
        <v>419</v>
      </c>
      <c r="L318" s="152" t="s">
        <v>319</v>
      </c>
      <c r="M318" s="212" t="s">
        <v>277</v>
      </c>
      <c r="N318" s="47">
        <f>93075*0.4</f>
        <v>37230</v>
      </c>
      <c r="O318" s="52">
        <v>1</v>
      </c>
      <c r="P318" s="52" t="s">
        <v>700</v>
      </c>
      <c r="Q318" s="24">
        <v>9.37</v>
      </c>
      <c r="R318" s="327">
        <v>872112.75</v>
      </c>
      <c r="S318" s="327">
        <v>261633.82499999995</v>
      </c>
      <c r="T318" s="337">
        <v>0.3</v>
      </c>
    </row>
    <row r="319" spans="1:20" s="26" customFormat="1" ht="12" customHeight="1">
      <c r="A319" s="216"/>
      <c r="B319" s="219"/>
      <c r="C319" s="210"/>
      <c r="D319" s="213"/>
      <c r="E319" s="213"/>
      <c r="F319" s="213"/>
      <c r="G319" s="207"/>
      <c r="H319" s="210"/>
      <c r="I319" s="207"/>
      <c r="J319" s="153" t="s">
        <v>174</v>
      </c>
      <c r="K319" s="46" t="s">
        <v>669</v>
      </c>
      <c r="L319" s="154" t="s">
        <v>321</v>
      </c>
      <c r="M319" s="213"/>
      <c r="N319" s="33">
        <v>37230</v>
      </c>
      <c r="O319" s="31">
        <v>1</v>
      </c>
      <c r="P319" s="31" t="s">
        <v>700</v>
      </c>
      <c r="Q319" s="28">
        <v>9.37</v>
      </c>
      <c r="R319" s="327">
        <v>1395380.4</v>
      </c>
      <c r="S319" s="327">
        <v>418614.12</v>
      </c>
      <c r="T319" s="338">
        <v>0.3</v>
      </c>
    </row>
    <row r="320" spans="1:20" s="26" customFormat="1" ht="27" customHeight="1" thickBot="1">
      <c r="A320" s="217"/>
      <c r="B320" s="220"/>
      <c r="C320" s="211"/>
      <c r="D320" s="214"/>
      <c r="E320" s="214"/>
      <c r="F320" s="214"/>
      <c r="G320" s="208"/>
      <c r="H320" s="211"/>
      <c r="I320" s="208"/>
      <c r="J320" s="157" t="s">
        <v>175</v>
      </c>
      <c r="K320" s="55" t="s">
        <v>644</v>
      </c>
      <c r="L320" s="158" t="s">
        <v>320</v>
      </c>
      <c r="M320" s="214"/>
      <c r="N320" s="36">
        <v>37230</v>
      </c>
      <c r="O320" s="56">
        <v>1</v>
      </c>
      <c r="P320" s="56" t="s">
        <v>700</v>
      </c>
      <c r="Q320" s="32">
        <v>9.37</v>
      </c>
      <c r="R320" s="331">
        <v>6279211.8</v>
      </c>
      <c r="S320" s="331">
        <v>1883763.54</v>
      </c>
      <c r="T320" s="341">
        <v>0.3</v>
      </c>
    </row>
    <row r="321" spans="1:20" s="26" customFormat="1" ht="12" customHeight="1">
      <c r="A321" s="215" t="s">
        <v>542</v>
      </c>
      <c r="B321" s="218" t="s">
        <v>554</v>
      </c>
      <c r="C321" s="209" t="s">
        <v>641</v>
      </c>
      <c r="D321" s="212"/>
      <c r="E321" s="212" t="s">
        <v>416</v>
      </c>
      <c r="F321" s="212" t="s">
        <v>417</v>
      </c>
      <c r="G321" s="206" t="s">
        <v>884</v>
      </c>
      <c r="H321" s="209" t="s">
        <v>317</v>
      </c>
      <c r="I321" s="206">
        <v>14</v>
      </c>
      <c r="J321" s="151" t="s">
        <v>176</v>
      </c>
      <c r="K321" s="51" t="s">
        <v>419</v>
      </c>
      <c r="L321" s="152" t="s">
        <v>319</v>
      </c>
      <c r="M321" s="212" t="s">
        <v>277</v>
      </c>
      <c r="N321" s="47">
        <f>93075*0.4</f>
        <v>37230</v>
      </c>
      <c r="O321" s="52">
        <v>12</v>
      </c>
      <c r="P321" s="52" t="s">
        <v>700</v>
      </c>
      <c r="Q321" s="24">
        <v>9.37</v>
      </c>
      <c r="R321" s="327">
        <v>872112.75</v>
      </c>
      <c r="S321" s="327">
        <v>610478.9249999999</v>
      </c>
      <c r="T321" s="337">
        <v>0.7</v>
      </c>
    </row>
    <row r="322" spans="1:20" s="26" customFormat="1" ht="12" customHeight="1">
      <c r="A322" s="216"/>
      <c r="B322" s="219"/>
      <c r="C322" s="210"/>
      <c r="D322" s="213"/>
      <c r="E322" s="213"/>
      <c r="F322" s="213"/>
      <c r="G322" s="207"/>
      <c r="H322" s="210"/>
      <c r="I322" s="207"/>
      <c r="J322" s="153" t="s">
        <v>177</v>
      </c>
      <c r="K322" s="46" t="s">
        <v>642</v>
      </c>
      <c r="L322" s="154" t="s">
        <v>321</v>
      </c>
      <c r="M322" s="213"/>
      <c r="N322" s="33">
        <v>37230</v>
      </c>
      <c r="O322" s="31">
        <v>12</v>
      </c>
      <c r="P322" s="31" t="s">
        <v>700</v>
      </c>
      <c r="Q322" s="28">
        <v>9.37</v>
      </c>
      <c r="R322" s="327">
        <v>2093070.6</v>
      </c>
      <c r="S322" s="327">
        <v>1465149.42</v>
      </c>
      <c r="T322" s="338">
        <v>0.7</v>
      </c>
    </row>
    <row r="323" spans="1:20" s="26" customFormat="1" ht="28.5" customHeight="1" thickBot="1">
      <c r="A323" s="217"/>
      <c r="B323" s="220"/>
      <c r="C323" s="211"/>
      <c r="D323" s="214"/>
      <c r="E323" s="214"/>
      <c r="F323" s="214"/>
      <c r="G323" s="208"/>
      <c r="H323" s="211"/>
      <c r="I323" s="208"/>
      <c r="J323" s="163" t="s">
        <v>178</v>
      </c>
      <c r="K323" s="55" t="s">
        <v>645</v>
      </c>
      <c r="L323" s="158" t="s">
        <v>320</v>
      </c>
      <c r="M323" s="214"/>
      <c r="N323" s="59">
        <v>37230</v>
      </c>
      <c r="O323" s="56">
        <v>12</v>
      </c>
      <c r="P323" s="54" t="s">
        <v>700</v>
      </c>
      <c r="Q323" s="32">
        <v>9.37</v>
      </c>
      <c r="R323" s="331">
        <v>711644.004</v>
      </c>
      <c r="S323" s="331">
        <v>498150.80279999995</v>
      </c>
      <c r="T323" s="341">
        <v>0.7</v>
      </c>
    </row>
    <row r="324" spans="1:20" s="26" customFormat="1" ht="12" customHeight="1">
      <c r="A324" s="215" t="s">
        <v>542</v>
      </c>
      <c r="B324" s="218" t="s">
        <v>554</v>
      </c>
      <c r="C324" s="209" t="s">
        <v>646</v>
      </c>
      <c r="D324" s="212"/>
      <c r="E324" s="212" t="s">
        <v>416</v>
      </c>
      <c r="F324" s="212" t="s">
        <v>417</v>
      </c>
      <c r="G324" s="206" t="s">
        <v>885</v>
      </c>
      <c r="H324" s="209" t="s">
        <v>647</v>
      </c>
      <c r="I324" s="206">
        <v>14</v>
      </c>
      <c r="J324" s="151" t="s">
        <v>179</v>
      </c>
      <c r="K324" s="51" t="s">
        <v>419</v>
      </c>
      <c r="L324" s="152" t="s">
        <v>319</v>
      </c>
      <c r="M324" s="221" t="s">
        <v>341</v>
      </c>
      <c r="N324" s="189"/>
      <c r="O324" s="121"/>
      <c r="P324" s="52"/>
      <c r="Q324" s="24"/>
      <c r="R324" s="327"/>
      <c r="S324" s="327"/>
      <c r="T324" s="337"/>
    </row>
    <row r="325" spans="1:20" s="26" customFormat="1" ht="12" customHeight="1">
      <c r="A325" s="216"/>
      <c r="B325" s="219"/>
      <c r="C325" s="210"/>
      <c r="D325" s="213"/>
      <c r="E325" s="213"/>
      <c r="F325" s="213"/>
      <c r="G325" s="207"/>
      <c r="H325" s="210"/>
      <c r="I325" s="207"/>
      <c r="J325" s="153" t="s">
        <v>180</v>
      </c>
      <c r="K325" s="46" t="s">
        <v>648</v>
      </c>
      <c r="L325" s="154" t="s">
        <v>320</v>
      </c>
      <c r="M325" s="222"/>
      <c r="N325" s="190"/>
      <c r="O325" s="122"/>
      <c r="P325" s="31"/>
      <c r="Q325" s="28"/>
      <c r="R325" s="327"/>
      <c r="S325" s="327"/>
      <c r="T325" s="338"/>
    </row>
    <row r="326" spans="1:20" s="26" customFormat="1" ht="36.75" customHeight="1" thickBot="1">
      <c r="A326" s="217"/>
      <c r="B326" s="220"/>
      <c r="C326" s="211"/>
      <c r="D326" s="214"/>
      <c r="E326" s="214"/>
      <c r="F326" s="214"/>
      <c r="G326" s="208"/>
      <c r="H326" s="211"/>
      <c r="I326" s="208"/>
      <c r="J326" s="157" t="s">
        <v>181</v>
      </c>
      <c r="K326" s="111" t="s">
        <v>649</v>
      </c>
      <c r="L326" s="158" t="s">
        <v>320</v>
      </c>
      <c r="M326" s="223"/>
      <c r="N326" s="191"/>
      <c r="O326" s="123"/>
      <c r="P326" s="56"/>
      <c r="Q326" s="32"/>
      <c r="R326" s="331"/>
      <c r="S326" s="331"/>
      <c r="T326" s="341"/>
    </row>
    <row r="327" spans="1:20" s="26" customFormat="1" ht="12" customHeight="1">
      <c r="A327" s="215" t="s">
        <v>542</v>
      </c>
      <c r="B327" s="218" t="s">
        <v>554</v>
      </c>
      <c r="C327" s="206">
        <v>146</v>
      </c>
      <c r="D327" s="212"/>
      <c r="E327" s="212" t="s">
        <v>416</v>
      </c>
      <c r="F327" s="212" t="s">
        <v>417</v>
      </c>
      <c r="G327" s="206" t="s">
        <v>886</v>
      </c>
      <c r="H327" s="209" t="s">
        <v>270</v>
      </c>
      <c r="I327" s="206">
        <v>14</v>
      </c>
      <c r="J327" s="151" t="s">
        <v>182</v>
      </c>
      <c r="K327" s="51" t="s">
        <v>419</v>
      </c>
      <c r="L327" s="152" t="s">
        <v>319</v>
      </c>
      <c r="M327" s="212" t="s">
        <v>799</v>
      </c>
      <c r="N327" s="33">
        <v>10000</v>
      </c>
      <c r="O327" s="52">
        <v>2</v>
      </c>
      <c r="P327" s="52" t="s">
        <v>700</v>
      </c>
      <c r="Q327" s="24">
        <v>9.37</v>
      </c>
      <c r="R327" s="327">
        <v>234250</v>
      </c>
      <c r="S327" s="327">
        <v>140550</v>
      </c>
      <c r="T327" s="337">
        <v>0.6</v>
      </c>
    </row>
    <row r="328" spans="1:20" s="26" customFormat="1" ht="12" customHeight="1">
      <c r="A328" s="216"/>
      <c r="B328" s="219"/>
      <c r="C328" s="207"/>
      <c r="D328" s="213"/>
      <c r="E328" s="213"/>
      <c r="F328" s="213"/>
      <c r="G328" s="207"/>
      <c r="H328" s="210"/>
      <c r="I328" s="207"/>
      <c r="J328" s="153" t="s">
        <v>183</v>
      </c>
      <c r="K328" s="46" t="s">
        <v>782</v>
      </c>
      <c r="L328" s="154" t="s">
        <v>321</v>
      </c>
      <c r="M328" s="213"/>
      <c r="N328" s="33">
        <v>10000</v>
      </c>
      <c r="O328" s="31">
        <v>2</v>
      </c>
      <c r="P328" s="31" t="s">
        <v>700</v>
      </c>
      <c r="Q328" s="28">
        <v>9.37</v>
      </c>
      <c r="R328" s="327">
        <v>93700</v>
      </c>
      <c r="S328" s="327">
        <v>84330</v>
      </c>
      <c r="T328" s="338">
        <v>0.9</v>
      </c>
    </row>
    <row r="329" spans="1:20" s="26" customFormat="1" ht="12" customHeight="1">
      <c r="A329" s="216"/>
      <c r="B329" s="219"/>
      <c r="C329" s="207"/>
      <c r="D329" s="213"/>
      <c r="E329" s="213"/>
      <c r="F329" s="213"/>
      <c r="G329" s="207"/>
      <c r="H329" s="210"/>
      <c r="I329" s="207"/>
      <c r="J329" s="163" t="s">
        <v>184</v>
      </c>
      <c r="K329" s="53" t="s">
        <v>785</v>
      </c>
      <c r="L329" s="164" t="s">
        <v>320</v>
      </c>
      <c r="M329" s="213"/>
      <c r="N329" s="110">
        <v>10000</v>
      </c>
      <c r="O329" s="54">
        <v>2</v>
      </c>
      <c r="P329" s="54" t="s">
        <v>700</v>
      </c>
      <c r="Q329" s="28">
        <v>9.37</v>
      </c>
      <c r="R329" s="327">
        <v>93700</v>
      </c>
      <c r="S329" s="327">
        <v>56220</v>
      </c>
      <c r="T329" s="340">
        <v>0.6</v>
      </c>
    </row>
    <row r="330" spans="1:20" s="26" customFormat="1" ht="12" customHeight="1">
      <c r="A330" s="216"/>
      <c r="B330" s="219"/>
      <c r="C330" s="207"/>
      <c r="D330" s="213"/>
      <c r="E330" s="213"/>
      <c r="F330" s="213"/>
      <c r="G330" s="207"/>
      <c r="H330" s="210"/>
      <c r="I330" s="207"/>
      <c r="J330" s="155" t="s">
        <v>185</v>
      </c>
      <c r="K330" s="48" t="s">
        <v>783</v>
      </c>
      <c r="L330" s="156" t="s">
        <v>320</v>
      </c>
      <c r="M330" s="213"/>
      <c r="N330" s="21">
        <v>10000</v>
      </c>
      <c r="O330" s="22">
        <v>2</v>
      </c>
      <c r="P330" s="22" t="s">
        <v>700</v>
      </c>
      <c r="Q330" s="28">
        <v>9.37</v>
      </c>
      <c r="R330" s="327">
        <v>37480</v>
      </c>
      <c r="S330" s="327">
        <v>14992</v>
      </c>
      <c r="T330" s="339">
        <v>0.4</v>
      </c>
    </row>
    <row r="331" spans="1:20" s="26" customFormat="1" ht="12.75" customHeight="1" thickBot="1">
      <c r="A331" s="217"/>
      <c r="B331" s="220"/>
      <c r="C331" s="208"/>
      <c r="D331" s="214"/>
      <c r="E331" s="214"/>
      <c r="F331" s="214"/>
      <c r="G331" s="208"/>
      <c r="H331" s="211"/>
      <c r="I331" s="208"/>
      <c r="J331" s="157" t="s">
        <v>186</v>
      </c>
      <c r="K331" s="118" t="s">
        <v>784</v>
      </c>
      <c r="L331" s="158" t="s">
        <v>324</v>
      </c>
      <c r="M331" s="214"/>
      <c r="N331" s="36">
        <v>10000</v>
      </c>
      <c r="O331" s="56">
        <v>2</v>
      </c>
      <c r="P331" s="56" t="s">
        <v>700</v>
      </c>
      <c r="Q331" s="32">
        <v>9.37</v>
      </c>
      <c r="R331" s="331">
        <v>37480</v>
      </c>
      <c r="S331" s="331">
        <v>14992</v>
      </c>
      <c r="T331" s="341">
        <v>0.4</v>
      </c>
    </row>
    <row r="332" spans="1:20" s="26" customFormat="1" ht="12" customHeight="1">
      <c r="A332" s="215" t="s">
        <v>542</v>
      </c>
      <c r="B332" s="218" t="s">
        <v>554</v>
      </c>
      <c r="C332" s="209">
        <v>148</v>
      </c>
      <c r="D332" s="212"/>
      <c r="E332" s="212" t="s">
        <v>416</v>
      </c>
      <c r="F332" s="212" t="s">
        <v>422</v>
      </c>
      <c r="G332" s="206" t="s">
        <v>887</v>
      </c>
      <c r="H332" s="209" t="s">
        <v>814</v>
      </c>
      <c r="I332" s="206">
        <v>1</v>
      </c>
      <c r="J332" s="151" t="s">
        <v>187</v>
      </c>
      <c r="K332" s="51" t="s">
        <v>419</v>
      </c>
      <c r="L332" s="152" t="s">
        <v>319</v>
      </c>
      <c r="M332" s="212" t="s">
        <v>276</v>
      </c>
      <c r="N332" s="47">
        <v>5000</v>
      </c>
      <c r="O332" s="52">
        <v>1</v>
      </c>
      <c r="P332" s="52" t="s">
        <v>700</v>
      </c>
      <c r="Q332" s="24">
        <v>9.37</v>
      </c>
      <c r="R332" s="327">
        <v>117125</v>
      </c>
      <c r="S332" s="327">
        <v>35137.5</v>
      </c>
      <c r="T332" s="337">
        <v>0.3</v>
      </c>
    </row>
    <row r="333" spans="1:20" s="26" customFormat="1" ht="12" customHeight="1">
      <c r="A333" s="216"/>
      <c r="B333" s="219"/>
      <c r="C333" s="210"/>
      <c r="D333" s="213"/>
      <c r="E333" s="213"/>
      <c r="F333" s="213"/>
      <c r="G333" s="207"/>
      <c r="H333" s="210"/>
      <c r="I333" s="207"/>
      <c r="J333" s="153" t="s">
        <v>188</v>
      </c>
      <c r="K333" s="46" t="s">
        <v>650</v>
      </c>
      <c r="L333" s="154" t="s">
        <v>321</v>
      </c>
      <c r="M333" s="213"/>
      <c r="N333" s="33">
        <v>5000</v>
      </c>
      <c r="O333" s="31">
        <v>1</v>
      </c>
      <c r="P333" s="31" t="s">
        <v>700</v>
      </c>
      <c r="Q333" s="28">
        <v>9.37</v>
      </c>
      <c r="R333" s="327">
        <v>187400</v>
      </c>
      <c r="S333" s="327">
        <v>56220</v>
      </c>
      <c r="T333" s="338">
        <v>0.3</v>
      </c>
    </row>
    <row r="334" spans="1:20" s="26" customFormat="1" ht="31.5" customHeight="1" thickBot="1">
      <c r="A334" s="217"/>
      <c r="B334" s="220"/>
      <c r="C334" s="211"/>
      <c r="D334" s="214"/>
      <c r="E334" s="214"/>
      <c r="F334" s="214"/>
      <c r="G334" s="208"/>
      <c r="H334" s="211"/>
      <c r="I334" s="208"/>
      <c r="J334" s="157" t="s">
        <v>189</v>
      </c>
      <c r="K334" s="55" t="s">
        <v>651</v>
      </c>
      <c r="L334" s="158" t="s">
        <v>320</v>
      </c>
      <c r="M334" s="214"/>
      <c r="N334" s="36">
        <v>5000</v>
      </c>
      <c r="O334" s="56">
        <v>1</v>
      </c>
      <c r="P334" s="56" t="s">
        <v>700</v>
      </c>
      <c r="Q334" s="32">
        <v>9.37</v>
      </c>
      <c r="R334" s="331">
        <v>843300</v>
      </c>
      <c r="S334" s="331">
        <v>252990</v>
      </c>
      <c r="T334" s="341">
        <v>0.3</v>
      </c>
    </row>
    <row r="335" spans="1:20" s="26" customFormat="1" ht="12" customHeight="1">
      <c r="A335" s="215" t="s">
        <v>542</v>
      </c>
      <c r="B335" s="218" t="s">
        <v>554</v>
      </c>
      <c r="C335" s="209" t="s">
        <v>657</v>
      </c>
      <c r="D335" s="212"/>
      <c r="E335" s="212" t="s">
        <v>416</v>
      </c>
      <c r="F335" s="212" t="s">
        <v>417</v>
      </c>
      <c r="G335" s="206" t="s">
        <v>580</v>
      </c>
      <c r="H335" s="209" t="s">
        <v>225</v>
      </c>
      <c r="I335" s="206">
        <v>7</v>
      </c>
      <c r="J335" s="151" t="s">
        <v>190</v>
      </c>
      <c r="K335" s="51" t="s">
        <v>419</v>
      </c>
      <c r="L335" s="152" t="s">
        <v>319</v>
      </c>
      <c r="M335" s="212" t="s">
        <v>275</v>
      </c>
      <c r="N335" s="47">
        <v>10000</v>
      </c>
      <c r="O335" s="52">
        <v>1</v>
      </c>
      <c r="P335" s="52" t="s">
        <v>700</v>
      </c>
      <c r="Q335" s="24">
        <v>9.37</v>
      </c>
      <c r="R335" s="327">
        <v>234250</v>
      </c>
      <c r="S335" s="327">
        <v>58562.5</v>
      </c>
      <c r="T335" s="337">
        <v>0.25</v>
      </c>
    </row>
    <row r="336" spans="1:20" s="26" customFormat="1" ht="12" customHeight="1">
      <c r="A336" s="216"/>
      <c r="B336" s="219"/>
      <c r="C336" s="210"/>
      <c r="D336" s="213"/>
      <c r="E336" s="213"/>
      <c r="F336" s="213"/>
      <c r="G336" s="207"/>
      <c r="H336" s="210"/>
      <c r="I336" s="207"/>
      <c r="J336" s="153" t="s">
        <v>191</v>
      </c>
      <c r="K336" s="46" t="s">
        <v>655</v>
      </c>
      <c r="L336" s="154" t="s">
        <v>321</v>
      </c>
      <c r="M336" s="213"/>
      <c r="N336" s="33">
        <v>10000</v>
      </c>
      <c r="O336" s="31">
        <v>1</v>
      </c>
      <c r="P336" s="31" t="s">
        <v>700</v>
      </c>
      <c r="Q336" s="28">
        <v>9.37</v>
      </c>
      <c r="R336" s="327">
        <v>46850</v>
      </c>
      <c r="S336" s="327">
        <v>11712.5</v>
      </c>
      <c r="T336" s="338">
        <v>0.25</v>
      </c>
    </row>
    <row r="337" spans="1:20" s="26" customFormat="1" ht="12" customHeight="1">
      <c r="A337" s="216"/>
      <c r="B337" s="219"/>
      <c r="C337" s="210"/>
      <c r="D337" s="213"/>
      <c r="E337" s="213"/>
      <c r="F337" s="213"/>
      <c r="G337" s="207"/>
      <c r="H337" s="210"/>
      <c r="I337" s="207"/>
      <c r="J337" s="153" t="s">
        <v>192</v>
      </c>
      <c r="K337" s="53" t="s">
        <v>294</v>
      </c>
      <c r="L337" s="164" t="s">
        <v>323</v>
      </c>
      <c r="M337" s="213"/>
      <c r="N337" s="33">
        <v>10000</v>
      </c>
      <c r="O337" s="31">
        <v>1</v>
      </c>
      <c r="P337" s="31" t="s">
        <v>700</v>
      </c>
      <c r="Q337" s="28">
        <v>9.37</v>
      </c>
      <c r="R337" s="327">
        <v>46850</v>
      </c>
      <c r="S337" s="327">
        <v>11712.5</v>
      </c>
      <c r="T337" s="338">
        <v>0.25</v>
      </c>
    </row>
    <row r="338" spans="1:20" s="26" customFormat="1" ht="12" customHeight="1" thickBot="1">
      <c r="A338" s="217"/>
      <c r="B338" s="220"/>
      <c r="C338" s="211"/>
      <c r="D338" s="214"/>
      <c r="E338" s="214"/>
      <c r="F338" s="214"/>
      <c r="G338" s="208"/>
      <c r="H338" s="211"/>
      <c r="I338" s="208"/>
      <c r="J338" s="157" t="s">
        <v>193</v>
      </c>
      <c r="K338" s="55" t="s">
        <v>656</v>
      </c>
      <c r="L338" s="158" t="s">
        <v>324</v>
      </c>
      <c r="M338" s="214"/>
      <c r="N338" s="36">
        <v>10000</v>
      </c>
      <c r="O338" s="56">
        <v>1</v>
      </c>
      <c r="P338" s="56" t="s">
        <v>700</v>
      </c>
      <c r="Q338" s="32">
        <v>9.37</v>
      </c>
      <c r="R338" s="331">
        <v>18740</v>
      </c>
      <c r="S338" s="331">
        <v>4685</v>
      </c>
      <c r="T338" s="341">
        <v>0.25</v>
      </c>
    </row>
    <row r="339" spans="1:20" s="26" customFormat="1" ht="12" customHeight="1">
      <c r="A339" s="215" t="s">
        <v>542</v>
      </c>
      <c r="B339" s="218" t="s">
        <v>554</v>
      </c>
      <c r="C339" s="209" t="s">
        <v>658</v>
      </c>
      <c r="D339" s="212"/>
      <c r="E339" s="212" t="s">
        <v>416</v>
      </c>
      <c r="F339" s="212" t="s">
        <v>417</v>
      </c>
      <c r="G339" s="206" t="s">
        <v>581</v>
      </c>
      <c r="H339" s="209" t="s">
        <v>659</v>
      </c>
      <c r="I339" s="206">
        <v>3</v>
      </c>
      <c r="J339" s="151" t="s">
        <v>194</v>
      </c>
      <c r="K339" s="51" t="s">
        <v>419</v>
      </c>
      <c r="L339" s="152" t="s">
        <v>319</v>
      </c>
      <c r="M339" s="212" t="s">
        <v>274</v>
      </c>
      <c r="N339" s="47">
        <v>3</v>
      </c>
      <c r="O339" s="52">
        <v>259</v>
      </c>
      <c r="P339" s="52" t="s">
        <v>700</v>
      </c>
      <c r="Q339" s="24">
        <v>9.37</v>
      </c>
      <c r="R339" s="327">
        <v>70.275</v>
      </c>
      <c r="S339" s="327">
        <v>42.165</v>
      </c>
      <c r="T339" s="337">
        <v>0.6</v>
      </c>
    </row>
    <row r="340" spans="1:20" s="26" customFormat="1" ht="12" customHeight="1">
      <c r="A340" s="216"/>
      <c r="B340" s="219"/>
      <c r="C340" s="210"/>
      <c r="D340" s="213"/>
      <c r="E340" s="213"/>
      <c r="F340" s="213"/>
      <c r="G340" s="207"/>
      <c r="H340" s="210"/>
      <c r="I340" s="207"/>
      <c r="J340" s="153" t="s">
        <v>195</v>
      </c>
      <c r="K340" s="46" t="s">
        <v>503</v>
      </c>
      <c r="L340" s="154" t="s">
        <v>321</v>
      </c>
      <c r="M340" s="213"/>
      <c r="N340" s="33">
        <v>3</v>
      </c>
      <c r="O340" s="31">
        <v>259</v>
      </c>
      <c r="P340" s="31" t="s">
        <v>700</v>
      </c>
      <c r="Q340" s="28">
        <v>9.37</v>
      </c>
      <c r="R340" s="327">
        <v>7280.49</v>
      </c>
      <c r="S340" s="327">
        <v>4368.294</v>
      </c>
      <c r="T340" s="338">
        <v>0.6</v>
      </c>
    </row>
    <row r="341" spans="1:20" s="26" customFormat="1" ht="35.25" customHeight="1" thickBot="1">
      <c r="A341" s="217"/>
      <c r="B341" s="220"/>
      <c r="C341" s="211"/>
      <c r="D341" s="214"/>
      <c r="E341" s="214"/>
      <c r="F341" s="214"/>
      <c r="G341" s="208"/>
      <c r="H341" s="211"/>
      <c r="I341" s="208"/>
      <c r="J341" s="157" t="s">
        <v>196</v>
      </c>
      <c r="K341" s="55" t="s">
        <v>473</v>
      </c>
      <c r="L341" s="158" t="s">
        <v>324</v>
      </c>
      <c r="M341" s="214"/>
      <c r="N341" s="36">
        <v>3</v>
      </c>
      <c r="O341" s="56">
        <v>259</v>
      </c>
      <c r="P341" s="56" t="s">
        <v>700</v>
      </c>
      <c r="Q341" s="32">
        <v>9.37</v>
      </c>
      <c r="R341" s="331">
        <v>3640.245</v>
      </c>
      <c r="S341" s="331">
        <v>2184.147</v>
      </c>
      <c r="T341" s="341">
        <v>0.6</v>
      </c>
    </row>
    <row r="342" spans="1:20" s="26" customFormat="1" ht="12" customHeight="1">
      <c r="A342" s="215" t="s">
        <v>542</v>
      </c>
      <c r="B342" s="218" t="s">
        <v>554</v>
      </c>
      <c r="C342" s="209" t="s">
        <v>754</v>
      </c>
      <c r="D342" s="212"/>
      <c r="E342" s="212" t="s">
        <v>416</v>
      </c>
      <c r="F342" s="212" t="s">
        <v>417</v>
      </c>
      <c r="G342" s="206" t="s">
        <v>582</v>
      </c>
      <c r="H342" s="209" t="s">
        <v>660</v>
      </c>
      <c r="I342" s="206">
        <v>6</v>
      </c>
      <c r="J342" s="151" t="s">
        <v>197</v>
      </c>
      <c r="K342" s="51" t="s">
        <v>419</v>
      </c>
      <c r="L342" s="152" t="s">
        <v>319</v>
      </c>
      <c r="M342" s="212" t="s">
        <v>679</v>
      </c>
      <c r="N342" s="47">
        <v>12700</v>
      </c>
      <c r="O342" s="52">
        <v>1</v>
      </c>
      <c r="P342" s="52" t="s">
        <v>700</v>
      </c>
      <c r="Q342" s="24">
        <v>5.28</v>
      </c>
      <c r="R342" s="327">
        <v>167640</v>
      </c>
      <c r="S342" s="327">
        <v>134112</v>
      </c>
      <c r="T342" s="337">
        <v>0.8</v>
      </c>
    </row>
    <row r="343" spans="1:20" s="26" customFormat="1" ht="12" customHeight="1">
      <c r="A343" s="216"/>
      <c r="B343" s="219"/>
      <c r="C343" s="210"/>
      <c r="D343" s="213"/>
      <c r="E343" s="213"/>
      <c r="F343" s="213"/>
      <c r="G343" s="207"/>
      <c r="H343" s="210"/>
      <c r="I343" s="207"/>
      <c r="J343" s="153" t="s">
        <v>198</v>
      </c>
      <c r="K343" s="46" t="s">
        <v>661</v>
      </c>
      <c r="L343" s="154" t="s">
        <v>321</v>
      </c>
      <c r="M343" s="213"/>
      <c r="N343" s="33">
        <v>12700</v>
      </c>
      <c r="O343" s="31">
        <v>1</v>
      </c>
      <c r="P343" s="31" t="s">
        <v>739</v>
      </c>
      <c r="Q343" s="28">
        <v>5.28</v>
      </c>
      <c r="R343" s="327">
        <v>33528</v>
      </c>
      <c r="S343" s="327">
        <v>26822.4</v>
      </c>
      <c r="T343" s="338">
        <v>0.8</v>
      </c>
    </row>
    <row r="344" spans="1:20" s="26" customFormat="1" ht="12" customHeight="1">
      <c r="A344" s="216"/>
      <c r="B344" s="219"/>
      <c r="C344" s="210"/>
      <c r="D344" s="213"/>
      <c r="E344" s="213"/>
      <c r="F344" s="213"/>
      <c r="G344" s="207"/>
      <c r="H344" s="210"/>
      <c r="I344" s="207"/>
      <c r="J344" s="155" t="s">
        <v>199</v>
      </c>
      <c r="K344" s="48" t="s">
        <v>662</v>
      </c>
      <c r="L344" s="156" t="s">
        <v>325</v>
      </c>
      <c r="M344" s="213"/>
      <c r="N344" s="33">
        <v>12700</v>
      </c>
      <c r="O344" s="22">
        <v>1</v>
      </c>
      <c r="P344" s="22" t="s">
        <v>739</v>
      </c>
      <c r="Q344" s="28">
        <v>5.28</v>
      </c>
      <c r="R344" s="327">
        <v>14574.52</v>
      </c>
      <c r="S344" s="327">
        <v>11659.616000000002</v>
      </c>
      <c r="T344" s="339">
        <v>0.8</v>
      </c>
    </row>
    <row r="345" spans="1:20" s="26" customFormat="1" ht="12" customHeight="1">
      <c r="A345" s="216"/>
      <c r="B345" s="219"/>
      <c r="C345" s="210"/>
      <c r="D345" s="213"/>
      <c r="E345" s="213"/>
      <c r="F345" s="213"/>
      <c r="G345" s="207"/>
      <c r="H345" s="210"/>
      <c r="I345" s="207"/>
      <c r="J345" s="163" t="s">
        <v>200</v>
      </c>
      <c r="K345" s="53" t="s">
        <v>663</v>
      </c>
      <c r="L345" s="164" t="s">
        <v>323</v>
      </c>
      <c r="M345" s="213"/>
      <c r="N345" s="33">
        <v>12700</v>
      </c>
      <c r="O345" s="54">
        <v>1</v>
      </c>
      <c r="P345" s="54" t="s">
        <v>739</v>
      </c>
      <c r="Q345" s="28">
        <v>5.28</v>
      </c>
      <c r="R345" s="327">
        <v>134112</v>
      </c>
      <c r="S345" s="327">
        <v>107289.6</v>
      </c>
      <c r="T345" s="340">
        <v>0.8</v>
      </c>
    </row>
    <row r="346" spans="1:20" s="26" customFormat="1" ht="20.25" customHeight="1" thickBot="1">
      <c r="A346" s="217"/>
      <c r="B346" s="220"/>
      <c r="C346" s="211"/>
      <c r="D346" s="214"/>
      <c r="E346" s="214"/>
      <c r="F346" s="214"/>
      <c r="G346" s="208"/>
      <c r="H346" s="211"/>
      <c r="I346" s="208"/>
      <c r="J346" s="157" t="s">
        <v>201</v>
      </c>
      <c r="K346" s="111" t="s">
        <v>664</v>
      </c>
      <c r="L346" s="158" t="s">
        <v>324</v>
      </c>
      <c r="M346" s="214"/>
      <c r="N346" s="33">
        <v>12700</v>
      </c>
      <c r="O346" s="56">
        <v>1</v>
      </c>
      <c r="P346" s="56" t="s">
        <v>739</v>
      </c>
      <c r="Q346" s="32">
        <v>5.28</v>
      </c>
      <c r="R346" s="345">
        <v>45212</v>
      </c>
      <c r="S346" s="345">
        <v>36169.6</v>
      </c>
      <c r="T346" s="341">
        <v>0.8</v>
      </c>
    </row>
    <row r="347" spans="1:20" s="26" customFormat="1" ht="12" customHeight="1">
      <c r="A347" s="215" t="s">
        <v>542</v>
      </c>
      <c r="B347" s="218" t="s">
        <v>554</v>
      </c>
      <c r="C347" s="209" t="s">
        <v>665</v>
      </c>
      <c r="D347" s="212"/>
      <c r="E347" s="212" t="s">
        <v>416</v>
      </c>
      <c r="F347" s="212" t="s">
        <v>417</v>
      </c>
      <c r="G347" s="206" t="s">
        <v>583</v>
      </c>
      <c r="H347" s="209" t="s">
        <v>666</v>
      </c>
      <c r="I347" s="206">
        <v>6</v>
      </c>
      <c r="J347" s="151" t="s">
        <v>202</v>
      </c>
      <c r="K347" s="51" t="s">
        <v>419</v>
      </c>
      <c r="L347" s="152" t="s">
        <v>319</v>
      </c>
      <c r="M347" s="212" t="s">
        <v>755</v>
      </c>
      <c r="N347" s="47">
        <v>0</v>
      </c>
      <c r="O347" s="52">
        <v>1</v>
      </c>
      <c r="P347" s="52" t="s">
        <v>700</v>
      </c>
      <c r="Q347" s="24">
        <v>5.28</v>
      </c>
      <c r="R347" s="327">
        <v>0</v>
      </c>
      <c r="S347" s="327">
        <v>0</v>
      </c>
      <c r="T347" s="337">
        <v>0.7</v>
      </c>
    </row>
    <row r="348" spans="1:20" s="26" customFormat="1" ht="12" customHeight="1">
      <c r="A348" s="216"/>
      <c r="B348" s="219"/>
      <c r="C348" s="210"/>
      <c r="D348" s="213"/>
      <c r="E348" s="213"/>
      <c r="F348" s="213"/>
      <c r="G348" s="207"/>
      <c r="H348" s="210"/>
      <c r="I348" s="207"/>
      <c r="J348" s="153" t="s">
        <v>203</v>
      </c>
      <c r="K348" s="46" t="s">
        <v>667</v>
      </c>
      <c r="L348" s="154" t="s">
        <v>321</v>
      </c>
      <c r="M348" s="213"/>
      <c r="N348" s="33">
        <v>0</v>
      </c>
      <c r="O348" s="31">
        <v>1</v>
      </c>
      <c r="P348" s="31" t="s">
        <v>739</v>
      </c>
      <c r="Q348" s="28">
        <v>5.28</v>
      </c>
      <c r="R348" s="327">
        <v>0</v>
      </c>
      <c r="S348" s="327">
        <v>0</v>
      </c>
      <c r="T348" s="338">
        <v>0.7</v>
      </c>
    </row>
    <row r="349" spans="1:20" s="26" customFormat="1" ht="36" customHeight="1" thickBot="1">
      <c r="A349" s="216"/>
      <c r="B349" s="219"/>
      <c r="C349" s="210"/>
      <c r="D349" s="213"/>
      <c r="E349" s="213"/>
      <c r="F349" s="213"/>
      <c r="G349" s="207"/>
      <c r="H349" s="210"/>
      <c r="I349" s="207"/>
      <c r="J349" s="163" t="s">
        <v>204</v>
      </c>
      <c r="K349" s="53" t="s">
        <v>668</v>
      </c>
      <c r="L349" s="164" t="s">
        <v>325</v>
      </c>
      <c r="M349" s="213"/>
      <c r="N349" s="110">
        <v>0</v>
      </c>
      <c r="O349" s="54">
        <v>1</v>
      </c>
      <c r="P349" s="54" t="s">
        <v>739</v>
      </c>
      <c r="Q349" s="32">
        <v>5.28</v>
      </c>
      <c r="R349" s="345">
        <v>0</v>
      </c>
      <c r="S349" s="345">
        <v>0</v>
      </c>
      <c r="T349" s="340">
        <v>0.7</v>
      </c>
    </row>
    <row r="350" spans="1:20" s="26" customFormat="1" ht="12" customHeight="1">
      <c r="A350" s="215" t="s">
        <v>542</v>
      </c>
      <c r="B350" s="218" t="s">
        <v>554</v>
      </c>
      <c r="C350" s="209" t="s">
        <v>671</v>
      </c>
      <c r="D350" s="212"/>
      <c r="E350" s="212" t="s">
        <v>416</v>
      </c>
      <c r="F350" s="212" t="s">
        <v>417</v>
      </c>
      <c r="G350" s="206" t="s">
        <v>584</v>
      </c>
      <c r="H350" s="209" t="s">
        <v>672</v>
      </c>
      <c r="I350" s="206">
        <v>14</v>
      </c>
      <c r="J350" s="151" t="s">
        <v>205</v>
      </c>
      <c r="K350" s="51" t="s">
        <v>419</v>
      </c>
      <c r="L350" s="152" t="s">
        <v>319</v>
      </c>
      <c r="M350" s="212" t="s">
        <v>679</v>
      </c>
      <c r="N350" s="47">
        <f>1700*0.05</f>
        <v>85</v>
      </c>
      <c r="O350" s="52">
        <v>1</v>
      </c>
      <c r="P350" s="52" t="s">
        <v>700</v>
      </c>
      <c r="Q350" s="24">
        <v>5.28</v>
      </c>
      <c r="R350" s="327">
        <v>1122</v>
      </c>
      <c r="S350" s="327">
        <v>897.6</v>
      </c>
      <c r="T350" s="337">
        <v>0.8</v>
      </c>
    </row>
    <row r="351" spans="1:20" s="26" customFormat="1" ht="12" customHeight="1">
      <c r="A351" s="216"/>
      <c r="B351" s="219"/>
      <c r="C351" s="210"/>
      <c r="D351" s="213"/>
      <c r="E351" s="213"/>
      <c r="F351" s="213"/>
      <c r="G351" s="207"/>
      <c r="H351" s="210"/>
      <c r="I351" s="207"/>
      <c r="J351" s="153" t="s">
        <v>206</v>
      </c>
      <c r="K351" s="46" t="s">
        <v>673</v>
      </c>
      <c r="L351" s="154" t="s">
        <v>321</v>
      </c>
      <c r="M351" s="213"/>
      <c r="N351" s="33">
        <v>85</v>
      </c>
      <c r="O351" s="31">
        <v>1</v>
      </c>
      <c r="P351" s="31" t="s">
        <v>739</v>
      </c>
      <c r="Q351" s="28">
        <v>5.28</v>
      </c>
      <c r="R351" s="327">
        <v>448.8</v>
      </c>
      <c r="S351" s="327">
        <v>359.04</v>
      </c>
      <c r="T351" s="338">
        <v>0.8</v>
      </c>
    </row>
    <row r="352" spans="1:20" s="26" customFormat="1" ht="12" customHeight="1">
      <c r="A352" s="216"/>
      <c r="B352" s="219"/>
      <c r="C352" s="210"/>
      <c r="D352" s="213"/>
      <c r="E352" s="213"/>
      <c r="F352" s="213"/>
      <c r="G352" s="207"/>
      <c r="H352" s="210"/>
      <c r="I352" s="207"/>
      <c r="J352" s="163" t="s">
        <v>207</v>
      </c>
      <c r="K352" s="53" t="s">
        <v>674</v>
      </c>
      <c r="L352" s="164" t="s">
        <v>325</v>
      </c>
      <c r="M352" s="213"/>
      <c r="N352" s="110">
        <v>85</v>
      </c>
      <c r="O352" s="54">
        <v>1</v>
      </c>
      <c r="P352" s="54" t="s">
        <v>739</v>
      </c>
      <c r="Q352" s="28">
        <v>5.28</v>
      </c>
      <c r="R352" s="327">
        <v>97.54600000000002</v>
      </c>
      <c r="S352" s="327">
        <v>78.03680000000003</v>
      </c>
      <c r="T352" s="340">
        <v>0.8</v>
      </c>
    </row>
    <row r="353" spans="1:20" s="26" customFormat="1" ht="12" customHeight="1" thickBot="1">
      <c r="A353" s="217"/>
      <c r="B353" s="220"/>
      <c r="C353" s="211"/>
      <c r="D353" s="214"/>
      <c r="E353" s="214"/>
      <c r="F353" s="214"/>
      <c r="G353" s="208"/>
      <c r="H353" s="211"/>
      <c r="I353" s="208"/>
      <c r="J353" s="157" t="s">
        <v>208</v>
      </c>
      <c r="K353" s="55" t="s">
        <v>675</v>
      </c>
      <c r="L353" s="158" t="s">
        <v>324</v>
      </c>
      <c r="M353" s="214"/>
      <c r="N353" s="36">
        <v>85</v>
      </c>
      <c r="O353" s="56">
        <v>1</v>
      </c>
      <c r="P353" s="56" t="s">
        <v>739</v>
      </c>
      <c r="Q353" s="32">
        <v>5.28</v>
      </c>
      <c r="R353" s="345">
        <v>302.6</v>
      </c>
      <c r="S353" s="345">
        <v>242.08</v>
      </c>
      <c r="T353" s="341">
        <v>0.8</v>
      </c>
    </row>
    <row r="354" spans="1:20" s="26" customFormat="1" ht="12" customHeight="1">
      <c r="A354" s="215" t="s">
        <v>542</v>
      </c>
      <c r="B354" s="218" t="s">
        <v>554</v>
      </c>
      <c r="C354" s="209" t="s">
        <v>676</v>
      </c>
      <c r="D354" s="212"/>
      <c r="E354" s="212" t="s">
        <v>416</v>
      </c>
      <c r="F354" s="212" t="s">
        <v>417</v>
      </c>
      <c r="G354" s="206" t="s">
        <v>888</v>
      </c>
      <c r="H354" s="209" t="s">
        <v>680</v>
      </c>
      <c r="I354" s="206">
        <v>14</v>
      </c>
      <c r="J354" s="151" t="s">
        <v>209</v>
      </c>
      <c r="K354" s="51" t="s">
        <v>419</v>
      </c>
      <c r="L354" s="152" t="s">
        <v>319</v>
      </c>
      <c r="M354" s="212" t="s">
        <v>679</v>
      </c>
      <c r="N354" s="47">
        <f>N342*0.1</f>
        <v>1270</v>
      </c>
      <c r="O354" s="52">
        <v>1</v>
      </c>
      <c r="P354" s="52" t="s">
        <v>700</v>
      </c>
      <c r="Q354" s="24">
        <v>5.28</v>
      </c>
      <c r="R354" s="327">
        <v>16764</v>
      </c>
      <c r="S354" s="327">
        <v>13411.2</v>
      </c>
      <c r="T354" s="337">
        <v>0.8</v>
      </c>
    </row>
    <row r="355" spans="1:20" s="26" customFormat="1" ht="12" customHeight="1">
      <c r="A355" s="216"/>
      <c r="B355" s="219"/>
      <c r="C355" s="210"/>
      <c r="D355" s="213"/>
      <c r="E355" s="213"/>
      <c r="F355" s="213"/>
      <c r="G355" s="207"/>
      <c r="H355" s="210"/>
      <c r="I355" s="207"/>
      <c r="J355" s="153" t="s">
        <v>210</v>
      </c>
      <c r="K355" s="46" t="s">
        <v>677</v>
      </c>
      <c r="L355" s="154" t="s">
        <v>325</v>
      </c>
      <c r="M355" s="213"/>
      <c r="N355" s="33">
        <v>1270</v>
      </c>
      <c r="O355" s="31">
        <v>1</v>
      </c>
      <c r="P355" s="31" t="s">
        <v>739</v>
      </c>
      <c r="Q355" s="28">
        <v>5.28</v>
      </c>
      <c r="R355" s="327">
        <v>1457.4520000000002</v>
      </c>
      <c r="S355" s="327">
        <v>1165.9616000000003</v>
      </c>
      <c r="T355" s="338">
        <v>0.8</v>
      </c>
    </row>
    <row r="356" spans="1:20" s="26" customFormat="1" ht="49.5" customHeight="1" thickBot="1">
      <c r="A356" s="216"/>
      <c r="B356" s="219"/>
      <c r="C356" s="210"/>
      <c r="D356" s="213"/>
      <c r="E356" s="213"/>
      <c r="F356" s="213"/>
      <c r="G356" s="207"/>
      <c r="H356" s="210"/>
      <c r="I356" s="207"/>
      <c r="J356" s="163" t="s">
        <v>211</v>
      </c>
      <c r="K356" s="53" t="s">
        <v>678</v>
      </c>
      <c r="L356" s="164" t="s">
        <v>324</v>
      </c>
      <c r="M356" s="214"/>
      <c r="N356" s="110">
        <v>1270</v>
      </c>
      <c r="O356" s="54">
        <v>1</v>
      </c>
      <c r="P356" s="54" t="s">
        <v>739</v>
      </c>
      <c r="Q356" s="32">
        <v>5.28</v>
      </c>
      <c r="R356" s="345">
        <v>1139.952</v>
      </c>
      <c r="S356" s="345">
        <v>911.9616000000001</v>
      </c>
      <c r="T356" s="340">
        <v>0.8</v>
      </c>
    </row>
    <row r="357" spans="1:20" s="26" customFormat="1" ht="12" customHeight="1">
      <c r="A357" s="215" t="s">
        <v>542</v>
      </c>
      <c r="B357" s="218" t="s">
        <v>554</v>
      </c>
      <c r="C357" s="209" t="s">
        <v>681</v>
      </c>
      <c r="D357" s="212"/>
      <c r="E357" s="212" t="s">
        <v>416</v>
      </c>
      <c r="F357" s="212" t="s">
        <v>417</v>
      </c>
      <c r="G357" s="206" t="s">
        <v>585</v>
      </c>
      <c r="H357" s="209" t="s">
        <v>271</v>
      </c>
      <c r="I357" s="206">
        <v>6</v>
      </c>
      <c r="J357" s="151" t="s">
        <v>212</v>
      </c>
      <c r="K357" s="51" t="s">
        <v>419</v>
      </c>
      <c r="L357" s="152" t="s">
        <v>319</v>
      </c>
      <c r="M357" s="212" t="s">
        <v>679</v>
      </c>
      <c r="N357" s="47">
        <v>12700</v>
      </c>
      <c r="O357" s="52">
        <v>1</v>
      </c>
      <c r="P357" s="52" t="s">
        <v>700</v>
      </c>
      <c r="Q357" s="24">
        <v>5.28</v>
      </c>
      <c r="R357" s="327">
        <v>167640</v>
      </c>
      <c r="S357" s="327">
        <v>134112</v>
      </c>
      <c r="T357" s="337">
        <v>0.8</v>
      </c>
    </row>
    <row r="358" spans="1:20" s="26" customFormat="1" ht="12" customHeight="1">
      <c r="A358" s="216"/>
      <c r="B358" s="219"/>
      <c r="C358" s="210"/>
      <c r="D358" s="213"/>
      <c r="E358" s="213"/>
      <c r="F358" s="213"/>
      <c r="G358" s="207"/>
      <c r="H358" s="210"/>
      <c r="I358" s="207"/>
      <c r="J358" s="153" t="s">
        <v>213</v>
      </c>
      <c r="K358" s="46" t="s">
        <v>682</v>
      </c>
      <c r="L358" s="154" t="s">
        <v>321</v>
      </c>
      <c r="M358" s="213"/>
      <c r="N358" s="33">
        <v>12700</v>
      </c>
      <c r="O358" s="31">
        <v>1</v>
      </c>
      <c r="P358" s="31" t="s">
        <v>739</v>
      </c>
      <c r="Q358" s="28">
        <v>5.28</v>
      </c>
      <c r="R358" s="327">
        <v>33528</v>
      </c>
      <c r="S358" s="327">
        <v>26822.4</v>
      </c>
      <c r="T358" s="338">
        <v>0.8</v>
      </c>
    </row>
    <row r="359" spans="1:20" s="26" customFormat="1" ht="12" customHeight="1">
      <c r="A359" s="216"/>
      <c r="B359" s="219"/>
      <c r="C359" s="210"/>
      <c r="D359" s="213"/>
      <c r="E359" s="213"/>
      <c r="F359" s="213"/>
      <c r="G359" s="207"/>
      <c r="H359" s="210"/>
      <c r="I359" s="207"/>
      <c r="J359" s="153" t="s">
        <v>214</v>
      </c>
      <c r="K359" s="53" t="s">
        <v>683</v>
      </c>
      <c r="L359" s="156" t="s">
        <v>323</v>
      </c>
      <c r="M359" s="213"/>
      <c r="N359" s="21">
        <v>12700</v>
      </c>
      <c r="O359" s="54">
        <v>1</v>
      </c>
      <c r="P359" s="31" t="s">
        <v>739</v>
      </c>
      <c r="Q359" s="120">
        <v>5.28</v>
      </c>
      <c r="R359" s="347">
        <v>134112</v>
      </c>
      <c r="S359" s="327">
        <v>107289.6</v>
      </c>
      <c r="T359" s="340">
        <v>0.8</v>
      </c>
    </row>
    <row r="360" spans="1:20" s="26" customFormat="1" ht="12" customHeight="1">
      <c r="A360" s="216"/>
      <c r="B360" s="219"/>
      <c r="C360" s="210"/>
      <c r="D360" s="213"/>
      <c r="E360" s="213"/>
      <c r="F360" s="213"/>
      <c r="G360" s="207"/>
      <c r="H360" s="210"/>
      <c r="I360" s="207"/>
      <c r="J360" s="153" t="s">
        <v>215</v>
      </c>
      <c r="K360" s="96" t="s">
        <v>684</v>
      </c>
      <c r="L360" s="164" t="s">
        <v>325</v>
      </c>
      <c r="M360" s="213"/>
      <c r="N360" s="110">
        <v>12700</v>
      </c>
      <c r="O360" s="22">
        <v>1</v>
      </c>
      <c r="P360" s="31" t="s">
        <v>739</v>
      </c>
      <c r="Q360" s="28">
        <v>5.28</v>
      </c>
      <c r="R360" s="342">
        <v>14574.52</v>
      </c>
      <c r="S360" s="327">
        <v>11659.616000000002</v>
      </c>
      <c r="T360" s="340">
        <v>0.8</v>
      </c>
    </row>
    <row r="361" spans="1:20" s="26" customFormat="1" ht="12" customHeight="1" thickBot="1">
      <c r="A361" s="217"/>
      <c r="B361" s="220"/>
      <c r="C361" s="211"/>
      <c r="D361" s="214"/>
      <c r="E361" s="214"/>
      <c r="F361" s="214"/>
      <c r="G361" s="208"/>
      <c r="H361" s="211"/>
      <c r="I361" s="208"/>
      <c r="J361" s="179" t="s">
        <v>216</v>
      </c>
      <c r="K361" s="109" t="s">
        <v>318</v>
      </c>
      <c r="L361" s="158" t="s">
        <v>324</v>
      </c>
      <c r="M361" s="214"/>
      <c r="N361" s="59">
        <v>12700</v>
      </c>
      <c r="O361" s="56">
        <v>1</v>
      </c>
      <c r="P361" s="60" t="s">
        <v>739</v>
      </c>
      <c r="Q361" s="32">
        <v>5.28</v>
      </c>
      <c r="R361" s="345">
        <v>45212</v>
      </c>
      <c r="S361" s="345">
        <v>40690.8</v>
      </c>
      <c r="T361" s="341">
        <v>0.9</v>
      </c>
    </row>
    <row r="362" spans="1:20" s="26" customFormat="1" ht="12" customHeight="1">
      <c r="A362" s="215" t="s">
        <v>542</v>
      </c>
      <c r="B362" s="218" t="s">
        <v>554</v>
      </c>
      <c r="C362" s="209" t="s">
        <v>685</v>
      </c>
      <c r="D362" s="212"/>
      <c r="E362" s="212" t="s">
        <v>416</v>
      </c>
      <c r="F362" s="212" t="s">
        <v>417</v>
      </c>
      <c r="G362" s="206" t="s">
        <v>586</v>
      </c>
      <c r="H362" s="209" t="s">
        <v>686</v>
      </c>
      <c r="I362" s="206">
        <v>6</v>
      </c>
      <c r="J362" s="151" t="s">
        <v>217</v>
      </c>
      <c r="K362" s="51" t="s">
        <v>419</v>
      </c>
      <c r="L362" s="152" t="s">
        <v>319</v>
      </c>
      <c r="M362" s="212" t="s">
        <v>756</v>
      </c>
      <c r="N362" s="47">
        <v>2</v>
      </c>
      <c r="O362" s="121">
        <v>1</v>
      </c>
      <c r="P362" s="52" t="s">
        <v>700</v>
      </c>
      <c r="Q362" s="24">
        <v>5.28</v>
      </c>
      <c r="R362" s="327">
        <v>26.4</v>
      </c>
      <c r="S362" s="327">
        <v>21.12</v>
      </c>
      <c r="T362" s="337">
        <v>0.8</v>
      </c>
    </row>
    <row r="363" spans="1:20" s="26" customFormat="1" ht="12" customHeight="1">
      <c r="A363" s="216"/>
      <c r="B363" s="219"/>
      <c r="C363" s="210"/>
      <c r="D363" s="213"/>
      <c r="E363" s="213"/>
      <c r="F363" s="213"/>
      <c r="G363" s="207"/>
      <c r="H363" s="210"/>
      <c r="I363" s="207"/>
      <c r="J363" s="153" t="s">
        <v>218</v>
      </c>
      <c r="K363" s="46" t="s">
        <v>687</v>
      </c>
      <c r="L363" s="154" t="s">
        <v>321</v>
      </c>
      <c r="M363" s="213"/>
      <c r="N363" s="21">
        <v>2</v>
      </c>
      <c r="O363" s="122">
        <v>1</v>
      </c>
      <c r="P363" s="31" t="s">
        <v>739</v>
      </c>
      <c r="Q363" s="28">
        <v>5.28</v>
      </c>
      <c r="R363" s="327">
        <v>5.28</v>
      </c>
      <c r="S363" s="327">
        <v>4.224</v>
      </c>
      <c r="T363" s="338">
        <v>0.8</v>
      </c>
    </row>
    <row r="364" spans="1:20" s="26" customFormat="1" ht="27" customHeight="1" thickBot="1">
      <c r="A364" s="217"/>
      <c r="B364" s="220"/>
      <c r="C364" s="211"/>
      <c r="D364" s="214"/>
      <c r="E364" s="214"/>
      <c r="F364" s="214"/>
      <c r="G364" s="208"/>
      <c r="H364" s="211"/>
      <c r="I364" s="208"/>
      <c r="J364" s="163" t="s">
        <v>219</v>
      </c>
      <c r="K364" s="55" t="s">
        <v>688</v>
      </c>
      <c r="L364" s="158" t="s">
        <v>324</v>
      </c>
      <c r="M364" s="214"/>
      <c r="N364" s="36">
        <v>2</v>
      </c>
      <c r="O364" s="123">
        <v>1</v>
      </c>
      <c r="P364" s="54" t="s">
        <v>739</v>
      </c>
      <c r="Q364" s="32">
        <v>5.28</v>
      </c>
      <c r="R364" s="345">
        <v>3.952</v>
      </c>
      <c r="S364" s="345">
        <v>3.5568</v>
      </c>
      <c r="T364" s="341">
        <v>0.9</v>
      </c>
    </row>
    <row r="365" spans="1:20" s="26" customFormat="1" ht="12" customHeight="1">
      <c r="A365" s="215" t="s">
        <v>542</v>
      </c>
      <c r="B365" s="218" t="s">
        <v>554</v>
      </c>
      <c r="C365" s="209" t="s">
        <v>689</v>
      </c>
      <c r="D365" s="212"/>
      <c r="E365" s="212" t="s">
        <v>416</v>
      </c>
      <c r="F365" s="212" t="s">
        <v>417</v>
      </c>
      <c r="G365" s="206" t="s">
        <v>587</v>
      </c>
      <c r="H365" s="209" t="s">
        <v>690</v>
      </c>
      <c r="I365" s="206">
        <v>3</v>
      </c>
      <c r="J365" s="151" t="s">
        <v>220</v>
      </c>
      <c r="K365" s="51" t="s">
        <v>419</v>
      </c>
      <c r="L365" s="152" t="s">
        <v>319</v>
      </c>
      <c r="M365" s="212" t="s">
        <v>273</v>
      </c>
      <c r="N365" s="33">
        <v>100</v>
      </c>
      <c r="O365" s="52">
        <v>1</v>
      </c>
      <c r="P365" s="52" t="s">
        <v>700</v>
      </c>
      <c r="Q365" s="24">
        <v>9.37</v>
      </c>
      <c r="R365" s="327">
        <v>2342.5</v>
      </c>
      <c r="S365" s="327">
        <v>1874</v>
      </c>
      <c r="T365" s="337">
        <v>0.8</v>
      </c>
    </row>
    <row r="366" spans="1:20" s="26" customFormat="1" ht="12" customHeight="1">
      <c r="A366" s="216"/>
      <c r="B366" s="219"/>
      <c r="C366" s="210"/>
      <c r="D366" s="213"/>
      <c r="E366" s="213"/>
      <c r="F366" s="213"/>
      <c r="G366" s="207"/>
      <c r="H366" s="210"/>
      <c r="I366" s="207"/>
      <c r="J366" s="153" t="s">
        <v>221</v>
      </c>
      <c r="K366" s="46" t="s">
        <v>691</v>
      </c>
      <c r="L366" s="154" t="s">
        <v>321</v>
      </c>
      <c r="M366" s="213"/>
      <c r="N366" s="33">
        <v>100</v>
      </c>
      <c r="O366" s="31">
        <v>1</v>
      </c>
      <c r="P366" s="31" t="s">
        <v>739</v>
      </c>
      <c r="Q366" s="28">
        <v>9.37</v>
      </c>
      <c r="R366" s="327">
        <v>468.5</v>
      </c>
      <c r="S366" s="327">
        <v>374.8</v>
      </c>
      <c r="T366" s="338">
        <v>0.8</v>
      </c>
    </row>
    <row r="367" spans="1:20" s="26" customFormat="1" ht="45" customHeight="1" thickBot="1">
      <c r="A367" s="217"/>
      <c r="B367" s="220"/>
      <c r="C367" s="211"/>
      <c r="D367" s="214"/>
      <c r="E367" s="214"/>
      <c r="F367" s="214"/>
      <c r="G367" s="208"/>
      <c r="H367" s="211"/>
      <c r="I367" s="208"/>
      <c r="J367" s="157" t="s">
        <v>222</v>
      </c>
      <c r="K367" s="55" t="s">
        <v>473</v>
      </c>
      <c r="L367" s="158" t="s">
        <v>324</v>
      </c>
      <c r="M367" s="214"/>
      <c r="N367" s="36">
        <v>100</v>
      </c>
      <c r="O367" s="56">
        <v>1</v>
      </c>
      <c r="P367" s="56" t="s">
        <v>739</v>
      </c>
      <c r="Q367" s="32">
        <v>9.37</v>
      </c>
      <c r="R367" s="345">
        <v>585.5</v>
      </c>
      <c r="S367" s="345">
        <v>526.95</v>
      </c>
      <c r="T367" s="341">
        <v>0.9</v>
      </c>
    </row>
    <row r="368" spans="18:20" ht="12" customHeight="1" thickBot="1">
      <c r="R368" s="345">
        <v>307561084.92380005</v>
      </c>
      <c r="S368" s="345">
        <v>131485765.77848795</v>
      </c>
      <c r="T368" s="322"/>
    </row>
  </sheetData>
  <sheetProtection/>
  <mergeCells count="958">
    <mergeCell ref="R19:R20"/>
    <mergeCell ref="S19:S20"/>
    <mergeCell ref="T19:T20"/>
    <mergeCell ref="I148:I150"/>
    <mergeCell ref="M148:M150"/>
    <mergeCell ref="G143:G147"/>
    <mergeCell ref="H143:H147"/>
    <mergeCell ref="I143:I147"/>
    <mergeCell ref="M143:M147"/>
    <mergeCell ref="M138:M142"/>
    <mergeCell ref="A143:A147"/>
    <mergeCell ref="B143:B147"/>
    <mergeCell ref="C143:C147"/>
    <mergeCell ref="D143:D147"/>
    <mergeCell ref="E143:E147"/>
    <mergeCell ref="F143:F147"/>
    <mergeCell ref="M135:M137"/>
    <mergeCell ref="A138:A142"/>
    <mergeCell ref="B138:B142"/>
    <mergeCell ref="C138:C142"/>
    <mergeCell ref="D138:D142"/>
    <mergeCell ref="E138:E142"/>
    <mergeCell ref="F138:F142"/>
    <mergeCell ref="G138:G142"/>
    <mergeCell ref="H138:H142"/>
    <mergeCell ref="I138:I142"/>
    <mergeCell ref="I131:I134"/>
    <mergeCell ref="M131:M134"/>
    <mergeCell ref="A135:A137"/>
    <mergeCell ref="B135:B137"/>
    <mergeCell ref="C135:C137"/>
    <mergeCell ref="D135:D137"/>
    <mergeCell ref="E135:E137"/>
    <mergeCell ref="G135:G137"/>
    <mergeCell ref="H135:H137"/>
    <mergeCell ref="I135:I137"/>
    <mergeCell ref="E246:E248"/>
    <mergeCell ref="A131:A134"/>
    <mergeCell ref="B131:B134"/>
    <mergeCell ref="C131:C134"/>
    <mergeCell ref="D131:D134"/>
    <mergeCell ref="A148:A150"/>
    <mergeCell ref="B148:B150"/>
    <mergeCell ref="C148:C150"/>
    <mergeCell ref="D148:D150"/>
    <mergeCell ref="I183:I187"/>
    <mergeCell ref="M237:M239"/>
    <mergeCell ref="E318:E320"/>
    <mergeCell ref="G201:G204"/>
    <mergeCell ref="H201:H204"/>
    <mergeCell ref="I201:I204"/>
    <mergeCell ref="G318:G320"/>
    <mergeCell ref="G213:G216"/>
    <mergeCell ref="H213:H216"/>
    <mergeCell ref="I213:I216"/>
    <mergeCell ref="I246:I248"/>
    <mergeCell ref="M232:M234"/>
    <mergeCell ref="I235:I236"/>
    <mergeCell ref="M235:M236"/>
    <mergeCell ref="G327:G331"/>
    <mergeCell ref="H327:H331"/>
    <mergeCell ref="I327:I331"/>
    <mergeCell ref="M327:M331"/>
    <mergeCell ref="C318:C320"/>
    <mergeCell ref="D318:D320"/>
    <mergeCell ref="A315:A317"/>
    <mergeCell ref="B315:B317"/>
    <mergeCell ref="C315:C317"/>
    <mergeCell ref="D315:D317"/>
    <mergeCell ref="A240:A245"/>
    <mergeCell ref="B240:B245"/>
    <mergeCell ref="D240:D245"/>
    <mergeCell ref="C249:C251"/>
    <mergeCell ref="C240:C245"/>
    <mergeCell ref="A246:A248"/>
    <mergeCell ref="B246:B248"/>
    <mergeCell ref="D246:D248"/>
    <mergeCell ref="C246:C248"/>
    <mergeCell ref="A129:A130"/>
    <mergeCell ref="M113:M115"/>
    <mergeCell ref="D237:D239"/>
    <mergeCell ref="E237:E239"/>
    <mergeCell ref="E235:E236"/>
    <mergeCell ref="M213:M216"/>
    <mergeCell ref="G209:G212"/>
    <mergeCell ref="H209:H212"/>
    <mergeCell ref="I232:I234"/>
    <mergeCell ref="M201:M204"/>
    <mergeCell ref="F246:F248"/>
    <mergeCell ref="G246:G248"/>
    <mergeCell ref="H246:H248"/>
    <mergeCell ref="F240:F245"/>
    <mergeCell ref="G240:G245"/>
    <mergeCell ref="H240:H245"/>
    <mergeCell ref="M122:M124"/>
    <mergeCell ref="M125:M128"/>
    <mergeCell ref="F237:F239"/>
    <mergeCell ref="F235:F236"/>
    <mergeCell ref="F232:F234"/>
    <mergeCell ref="G237:G239"/>
    <mergeCell ref="I129:I130"/>
    <mergeCell ref="F131:F134"/>
    <mergeCell ref="G131:G134"/>
    <mergeCell ref="H131:H134"/>
    <mergeCell ref="B180:B182"/>
    <mergeCell ref="E180:E182"/>
    <mergeCell ref="F180:F182"/>
    <mergeCell ref="M64:M66"/>
    <mergeCell ref="G129:G130"/>
    <mergeCell ref="H129:H130"/>
    <mergeCell ref="H64:H66"/>
    <mergeCell ref="I64:I66"/>
    <mergeCell ref="M116:M118"/>
    <mergeCell ref="M119:M121"/>
    <mergeCell ref="D60:D63"/>
    <mergeCell ref="E47:E51"/>
    <mergeCell ref="F64:F66"/>
    <mergeCell ref="C235:C236"/>
    <mergeCell ref="D235:D236"/>
    <mergeCell ref="E209:E212"/>
    <mergeCell ref="F209:F212"/>
    <mergeCell ref="F135:F137"/>
    <mergeCell ref="E131:E134"/>
    <mergeCell ref="E148:E150"/>
    <mergeCell ref="M52:M55"/>
    <mergeCell ref="G64:G66"/>
    <mergeCell ref="M47:M51"/>
    <mergeCell ref="M56:M59"/>
    <mergeCell ref="G60:G63"/>
    <mergeCell ref="H60:H63"/>
    <mergeCell ref="M60:M63"/>
    <mergeCell ref="I60:I63"/>
    <mergeCell ref="F47:F51"/>
    <mergeCell ref="H47:H51"/>
    <mergeCell ref="I47:I51"/>
    <mergeCell ref="H56:H59"/>
    <mergeCell ref="I56:I59"/>
    <mergeCell ref="G47:G51"/>
    <mergeCell ref="F56:F59"/>
    <mergeCell ref="G52:G55"/>
    <mergeCell ref="H52:H55"/>
    <mergeCell ref="I52:I55"/>
    <mergeCell ref="G183:G187"/>
    <mergeCell ref="H183:H187"/>
    <mergeCell ref="E60:E63"/>
    <mergeCell ref="E64:E66"/>
    <mergeCell ref="G148:G150"/>
    <mergeCell ref="H148:H150"/>
    <mergeCell ref="F166:F169"/>
    <mergeCell ref="F170:F174"/>
    <mergeCell ref="H170:H174"/>
    <mergeCell ref="F148:F150"/>
    <mergeCell ref="C229:C231"/>
    <mergeCell ref="D229:D231"/>
    <mergeCell ref="E229:E231"/>
    <mergeCell ref="E240:E245"/>
    <mergeCell ref="D232:D234"/>
    <mergeCell ref="C232:C234"/>
    <mergeCell ref="C237:C239"/>
    <mergeCell ref="M240:M245"/>
    <mergeCell ref="I229:I231"/>
    <mergeCell ref="M229:M231"/>
    <mergeCell ref="G232:G234"/>
    <mergeCell ref="H232:H234"/>
    <mergeCell ref="G235:G236"/>
    <mergeCell ref="H235:H236"/>
    <mergeCell ref="H237:H239"/>
    <mergeCell ref="B166:B169"/>
    <mergeCell ref="C166:C169"/>
    <mergeCell ref="A56:A59"/>
    <mergeCell ref="B56:B59"/>
    <mergeCell ref="C56:C59"/>
    <mergeCell ref="A64:A66"/>
    <mergeCell ref="A60:A63"/>
    <mergeCell ref="B60:B63"/>
    <mergeCell ref="C60:C63"/>
    <mergeCell ref="B129:B130"/>
    <mergeCell ref="D225:D228"/>
    <mergeCell ref="E225:E228"/>
    <mergeCell ref="F229:F231"/>
    <mergeCell ref="E232:E234"/>
    <mergeCell ref="H217:H220"/>
    <mergeCell ref="I240:I245"/>
    <mergeCell ref="F225:F228"/>
    <mergeCell ref="G225:G228"/>
    <mergeCell ref="F217:F220"/>
    <mergeCell ref="G221:G224"/>
    <mergeCell ref="G229:G231"/>
    <mergeCell ref="H229:H231"/>
    <mergeCell ref="I237:I239"/>
    <mergeCell ref="H225:H228"/>
    <mergeCell ref="E205:E208"/>
    <mergeCell ref="C209:C212"/>
    <mergeCell ref="D209:D212"/>
    <mergeCell ref="G217:G220"/>
    <mergeCell ref="C217:C220"/>
    <mergeCell ref="D217:D220"/>
    <mergeCell ref="E217:E220"/>
    <mergeCell ref="C205:C208"/>
    <mergeCell ref="D205:D208"/>
    <mergeCell ref="F205:F208"/>
    <mergeCell ref="H221:H224"/>
    <mergeCell ref="F221:F224"/>
    <mergeCell ref="C221:C224"/>
    <mergeCell ref="D221:D224"/>
    <mergeCell ref="E221:E224"/>
    <mergeCell ref="M196:M198"/>
    <mergeCell ref="H205:H208"/>
    <mergeCell ref="I205:I208"/>
    <mergeCell ref="M205:M208"/>
    <mergeCell ref="I196:I198"/>
    <mergeCell ref="C199:C200"/>
    <mergeCell ref="D199:D200"/>
    <mergeCell ref="E199:E200"/>
    <mergeCell ref="F199:F200"/>
    <mergeCell ref="M209:M212"/>
    <mergeCell ref="G205:G208"/>
    <mergeCell ref="I199:I200"/>
    <mergeCell ref="M199:M200"/>
    <mergeCell ref="G199:G200"/>
    <mergeCell ref="H199:H200"/>
    <mergeCell ref="E196:E198"/>
    <mergeCell ref="F196:F198"/>
    <mergeCell ref="G196:G198"/>
    <mergeCell ref="H196:H198"/>
    <mergeCell ref="C180:C182"/>
    <mergeCell ref="D180:D182"/>
    <mergeCell ref="D191:D195"/>
    <mergeCell ref="E191:E195"/>
    <mergeCell ref="E183:E187"/>
    <mergeCell ref="M191:M195"/>
    <mergeCell ref="C188:C190"/>
    <mergeCell ref="D188:D190"/>
    <mergeCell ref="E188:E190"/>
    <mergeCell ref="F188:F190"/>
    <mergeCell ref="F191:F195"/>
    <mergeCell ref="H191:H195"/>
    <mergeCell ref="G188:G190"/>
    <mergeCell ref="H188:H190"/>
    <mergeCell ref="G191:G195"/>
    <mergeCell ref="I151:I153"/>
    <mergeCell ref="H156:H157"/>
    <mergeCell ref="I156:I157"/>
    <mergeCell ref="M180:M182"/>
    <mergeCell ref="I180:I182"/>
    <mergeCell ref="I175:I179"/>
    <mergeCell ref="M175:M179"/>
    <mergeCell ref="H180:H182"/>
    <mergeCell ref="M170:M174"/>
    <mergeCell ref="M151:M153"/>
    <mergeCell ref="I161:I165"/>
    <mergeCell ref="M161:M165"/>
    <mergeCell ref="G158:G160"/>
    <mergeCell ref="H158:H160"/>
    <mergeCell ref="M166:M169"/>
    <mergeCell ref="M154:M155"/>
    <mergeCell ref="M156:M157"/>
    <mergeCell ref="M158:M160"/>
    <mergeCell ref="B64:B66"/>
    <mergeCell ref="B116:B118"/>
    <mergeCell ref="B156:B157"/>
    <mergeCell ref="F161:F165"/>
    <mergeCell ref="C158:C160"/>
    <mergeCell ref="D158:D160"/>
    <mergeCell ref="E158:E160"/>
    <mergeCell ref="F158:F160"/>
    <mergeCell ref="A52:A55"/>
    <mergeCell ref="B52:B55"/>
    <mergeCell ref="A47:A51"/>
    <mergeCell ref="A119:A121"/>
    <mergeCell ref="B119:B121"/>
    <mergeCell ref="A99:A102"/>
    <mergeCell ref="B99:B102"/>
    <mergeCell ref="A113:A115"/>
    <mergeCell ref="B103:B108"/>
    <mergeCell ref="B47:B51"/>
    <mergeCell ref="H175:H179"/>
    <mergeCell ref="D161:D165"/>
    <mergeCell ref="H161:H165"/>
    <mergeCell ref="H151:H153"/>
    <mergeCell ref="H166:H169"/>
    <mergeCell ref="G166:G169"/>
    <mergeCell ref="D170:D174"/>
    <mergeCell ref="G180:G182"/>
    <mergeCell ref="G170:G174"/>
    <mergeCell ref="G161:G165"/>
    <mergeCell ref="G175:G179"/>
    <mergeCell ref="B225:B228"/>
    <mergeCell ref="A217:A220"/>
    <mergeCell ref="A213:A216"/>
    <mergeCell ref="A235:A236"/>
    <mergeCell ref="A225:A228"/>
    <mergeCell ref="A237:A239"/>
    <mergeCell ref="B237:B239"/>
    <mergeCell ref="A154:A155"/>
    <mergeCell ref="B154:B155"/>
    <mergeCell ref="A199:A200"/>
    <mergeCell ref="B183:B187"/>
    <mergeCell ref="A158:A160"/>
    <mergeCell ref="B158:B160"/>
    <mergeCell ref="A161:A165"/>
    <mergeCell ref="B235:B236"/>
    <mergeCell ref="A84:A89"/>
    <mergeCell ref="A80:A83"/>
    <mergeCell ref="B80:B83"/>
    <mergeCell ref="A77:A79"/>
    <mergeCell ref="B84:B89"/>
    <mergeCell ref="A125:A128"/>
    <mergeCell ref="A122:A124"/>
    <mergeCell ref="A90:A98"/>
    <mergeCell ref="B90:B98"/>
    <mergeCell ref="A109:A112"/>
    <mergeCell ref="B109:B112"/>
    <mergeCell ref="A103:A108"/>
    <mergeCell ref="B122:B124"/>
    <mergeCell ref="B125:B128"/>
    <mergeCell ref="A116:A118"/>
    <mergeCell ref="C225:C228"/>
    <mergeCell ref="B213:B216"/>
    <mergeCell ref="B201:B204"/>
    <mergeCell ref="B113:B115"/>
    <mergeCell ref="B188:B190"/>
    <mergeCell ref="B196:B198"/>
    <mergeCell ref="C196:C198"/>
    <mergeCell ref="C191:C195"/>
    <mergeCell ref="C201:C204"/>
    <mergeCell ref="B199:B200"/>
    <mergeCell ref="A183:A187"/>
    <mergeCell ref="A175:A179"/>
    <mergeCell ref="A180:A182"/>
    <mergeCell ref="A188:A190"/>
    <mergeCell ref="A196:A198"/>
    <mergeCell ref="A232:A234"/>
    <mergeCell ref="B232:B234"/>
    <mergeCell ref="A221:A224"/>
    <mergeCell ref="B205:B208"/>
    <mergeCell ref="B221:B224"/>
    <mergeCell ref="A205:A208"/>
    <mergeCell ref="B217:B220"/>
    <mergeCell ref="A229:A231"/>
    <mergeCell ref="B229:B231"/>
    <mergeCell ref="F201:F204"/>
    <mergeCell ref="B191:B195"/>
    <mergeCell ref="D166:D169"/>
    <mergeCell ref="B161:B165"/>
    <mergeCell ref="F175:F179"/>
    <mergeCell ref="B170:B174"/>
    <mergeCell ref="C170:C174"/>
    <mergeCell ref="E170:E174"/>
    <mergeCell ref="F183:F187"/>
    <mergeCell ref="B175:B179"/>
    <mergeCell ref="C213:C216"/>
    <mergeCell ref="E161:E165"/>
    <mergeCell ref="D213:D216"/>
    <mergeCell ref="C175:C179"/>
    <mergeCell ref="D175:D179"/>
    <mergeCell ref="E175:E179"/>
    <mergeCell ref="D196:D198"/>
    <mergeCell ref="E213:E216"/>
    <mergeCell ref="C183:C187"/>
    <mergeCell ref="D183:D187"/>
    <mergeCell ref="F213:F216"/>
    <mergeCell ref="A166:A169"/>
    <mergeCell ref="D201:D204"/>
    <mergeCell ref="E201:E204"/>
    <mergeCell ref="A209:A212"/>
    <mergeCell ref="B209:B212"/>
    <mergeCell ref="A191:A195"/>
    <mergeCell ref="A170:A174"/>
    <mergeCell ref="A201:A204"/>
    <mergeCell ref="E166:E169"/>
    <mergeCell ref="A151:A153"/>
    <mergeCell ref="C161:C165"/>
    <mergeCell ref="C154:C155"/>
    <mergeCell ref="D154:D155"/>
    <mergeCell ref="D151:D153"/>
    <mergeCell ref="A156:A157"/>
    <mergeCell ref="C156:C157"/>
    <mergeCell ref="B151:B153"/>
    <mergeCell ref="F154:F155"/>
    <mergeCell ref="G154:G155"/>
    <mergeCell ref="H154:H155"/>
    <mergeCell ref="D156:D157"/>
    <mergeCell ref="E156:E157"/>
    <mergeCell ref="F156:F157"/>
    <mergeCell ref="G156:G157"/>
    <mergeCell ref="E154:E155"/>
    <mergeCell ref="C129:C130"/>
    <mergeCell ref="H119:H121"/>
    <mergeCell ref="D129:D130"/>
    <mergeCell ref="E129:E130"/>
    <mergeCell ref="F129:F130"/>
    <mergeCell ref="C125:C128"/>
    <mergeCell ref="G122:G124"/>
    <mergeCell ref="C119:C121"/>
    <mergeCell ref="D119:D121"/>
    <mergeCell ref="H122:H124"/>
    <mergeCell ref="G151:G153"/>
    <mergeCell ref="C122:C124"/>
    <mergeCell ref="D122:D124"/>
    <mergeCell ref="E122:E124"/>
    <mergeCell ref="F122:F124"/>
    <mergeCell ref="D125:D128"/>
    <mergeCell ref="E125:E128"/>
    <mergeCell ref="F125:F128"/>
    <mergeCell ref="C151:C153"/>
    <mergeCell ref="G125:G128"/>
    <mergeCell ref="C109:C112"/>
    <mergeCell ref="D109:D112"/>
    <mergeCell ref="F109:F112"/>
    <mergeCell ref="E151:E153"/>
    <mergeCell ref="F151:F153"/>
    <mergeCell ref="C116:C118"/>
    <mergeCell ref="D116:D118"/>
    <mergeCell ref="E116:E118"/>
    <mergeCell ref="E119:E121"/>
    <mergeCell ref="F119:F121"/>
    <mergeCell ref="G119:G121"/>
    <mergeCell ref="I113:I115"/>
    <mergeCell ref="G109:G112"/>
    <mergeCell ref="F116:F118"/>
    <mergeCell ref="G113:G115"/>
    <mergeCell ref="G116:G118"/>
    <mergeCell ref="C113:C115"/>
    <mergeCell ref="D113:D115"/>
    <mergeCell ref="E113:E115"/>
    <mergeCell ref="F113:F115"/>
    <mergeCell ref="E109:E112"/>
    <mergeCell ref="M103:M108"/>
    <mergeCell ref="G103:G108"/>
    <mergeCell ref="H103:H108"/>
    <mergeCell ref="I103:I108"/>
    <mergeCell ref="M109:M112"/>
    <mergeCell ref="M80:M83"/>
    <mergeCell ref="G90:G98"/>
    <mergeCell ref="H90:H98"/>
    <mergeCell ref="I90:I98"/>
    <mergeCell ref="G84:G89"/>
    <mergeCell ref="M84:M89"/>
    <mergeCell ref="M90:M98"/>
    <mergeCell ref="G80:G83"/>
    <mergeCell ref="H80:H83"/>
    <mergeCell ref="I80:I83"/>
    <mergeCell ref="M69:M71"/>
    <mergeCell ref="M72:M74"/>
    <mergeCell ref="M75:M76"/>
    <mergeCell ref="M77:M79"/>
    <mergeCell ref="I69:I71"/>
    <mergeCell ref="C103:C108"/>
    <mergeCell ref="D103:D108"/>
    <mergeCell ref="E103:E108"/>
    <mergeCell ref="F103:F108"/>
    <mergeCell ref="D99:D102"/>
    <mergeCell ref="E99:E102"/>
    <mergeCell ref="D84:D89"/>
    <mergeCell ref="I77:I79"/>
    <mergeCell ref="G99:G102"/>
    <mergeCell ref="F84:F89"/>
    <mergeCell ref="C99:C102"/>
    <mergeCell ref="C90:C98"/>
    <mergeCell ref="D90:D98"/>
    <mergeCell ref="E90:E98"/>
    <mergeCell ref="F90:F98"/>
    <mergeCell ref="C84:C89"/>
    <mergeCell ref="E84:E89"/>
    <mergeCell ref="B75:B76"/>
    <mergeCell ref="B77:B79"/>
    <mergeCell ref="E75:E76"/>
    <mergeCell ref="C77:C79"/>
    <mergeCell ref="D77:D79"/>
    <mergeCell ref="E77:E79"/>
    <mergeCell ref="E72:E74"/>
    <mergeCell ref="D72:D74"/>
    <mergeCell ref="C80:C83"/>
    <mergeCell ref="D80:D83"/>
    <mergeCell ref="E80:E83"/>
    <mergeCell ref="F80:F83"/>
    <mergeCell ref="F36:F46"/>
    <mergeCell ref="G36:G46"/>
    <mergeCell ref="C69:C71"/>
    <mergeCell ref="D69:D71"/>
    <mergeCell ref="E69:E71"/>
    <mergeCell ref="F69:F71"/>
    <mergeCell ref="G69:G71"/>
    <mergeCell ref="C52:C55"/>
    <mergeCell ref="D52:D55"/>
    <mergeCell ref="F60:F63"/>
    <mergeCell ref="F52:F55"/>
    <mergeCell ref="G56:G59"/>
    <mergeCell ref="B67:B68"/>
    <mergeCell ref="C67:C68"/>
    <mergeCell ref="D67:D68"/>
    <mergeCell ref="E67:E68"/>
    <mergeCell ref="F67:F68"/>
    <mergeCell ref="D56:D59"/>
    <mergeCell ref="E56:E59"/>
    <mergeCell ref="E52:E55"/>
    <mergeCell ref="Q19:Q20"/>
    <mergeCell ref="H31:H35"/>
    <mergeCell ref="I21:I23"/>
    <mergeCell ref="I19:I20"/>
    <mergeCell ref="N19:N20"/>
    <mergeCell ref="L19:L20"/>
    <mergeCell ref="O19:O20"/>
    <mergeCell ref="P19:P20"/>
    <mergeCell ref="E19:E20"/>
    <mergeCell ref="C27:C30"/>
    <mergeCell ref="D27:D30"/>
    <mergeCell ref="E27:E30"/>
    <mergeCell ref="E24:E26"/>
    <mergeCell ref="A19:A20"/>
    <mergeCell ref="B21:B23"/>
    <mergeCell ref="B19:B20"/>
    <mergeCell ref="D24:D26"/>
    <mergeCell ref="A21:A23"/>
    <mergeCell ref="A24:A26"/>
    <mergeCell ref="C3:C4"/>
    <mergeCell ref="C21:C23"/>
    <mergeCell ref="C19:C20"/>
    <mergeCell ref="E11:H11"/>
    <mergeCell ref="E13:H13"/>
    <mergeCell ref="G19:G20"/>
    <mergeCell ref="D19:D20"/>
    <mergeCell ref="E21:E23"/>
    <mergeCell ref="D21:D23"/>
    <mergeCell ref="H21:H23"/>
    <mergeCell ref="E3:H3"/>
    <mergeCell ref="E4:H4"/>
    <mergeCell ref="L10:O10"/>
    <mergeCell ref="J3:K3"/>
    <mergeCell ref="L3:O3"/>
    <mergeCell ref="L4:O4"/>
    <mergeCell ref="L5:O5"/>
    <mergeCell ref="L7:O7"/>
    <mergeCell ref="L8:O8"/>
    <mergeCell ref="M27:M30"/>
    <mergeCell ref="M31:M35"/>
    <mergeCell ref="I24:I26"/>
    <mergeCell ref="L12:O12"/>
    <mergeCell ref="L13:O13"/>
    <mergeCell ref="L14:O14"/>
    <mergeCell ref="M24:M26"/>
    <mergeCell ref="J19:J20"/>
    <mergeCell ref="M21:M23"/>
    <mergeCell ref="M19:M20"/>
    <mergeCell ref="L11:O11"/>
    <mergeCell ref="K19:K20"/>
    <mergeCell ref="F19:F20"/>
    <mergeCell ref="I31:I35"/>
    <mergeCell ref="F24:F26"/>
    <mergeCell ref="G24:G26"/>
    <mergeCell ref="G21:G23"/>
    <mergeCell ref="F31:F35"/>
    <mergeCell ref="G31:G35"/>
    <mergeCell ref="F21:F23"/>
    <mergeCell ref="H19:H20"/>
    <mergeCell ref="H24:H26"/>
    <mergeCell ref="B24:B26"/>
    <mergeCell ref="C24:C26"/>
    <mergeCell ref="A27:A30"/>
    <mergeCell ref="B27:B30"/>
    <mergeCell ref="H27:H30"/>
    <mergeCell ref="A31:A35"/>
    <mergeCell ref="A36:A46"/>
    <mergeCell ref="C31:C35"/>
    <mergeCell ref="B31:B35"/>
    <mergeCell ref="B36:B46"/>
    <mergeCell ref="D31:D35"/>
    <mergeCell ref="E31:E35"/>
    <mergeCell ref="B69:B71"/>
    <mergeCell ref="D36:D46"/>
    <mergeCell ref="C36:C46"/>
    <mergeCell ref="E36:E46"/>
    <mergeCell ref="C47:C51"/>
    <mergeCell ref="D47:D51"/>
    <mergeCell ref="C64:C66"/>
    <mergeCell ref="D64:D66"/>
    <mergeCell ref="E17:H17"/>
    <mergeCell ref="L9:O9"/>
    <mergeCell ref="H67:H68"/>
    <mergeCell ref="I67:I68"/>
    <mergeCell ref="I36:I46"/>
    <mergeCell ref="I27:I30"/>
    <mergeCell ref="M36:M46"/>
    <mergeCell ref="H36:H46"/>
    <mergeCell ref="G27:G30"/>
    <mergeCell ref="F27:F30"/>
    <mergeCell ref="I249:I251"/>
    <mergeCell ref="H84:H89"/>
    <mergeCell ref="I84:I89"/>
    <mergeCell ref="H109:H112"/>
    <mergeCell ref="I99:I102"/>
    <mergeCell ref="H99:H102"/>
    <mergeCell ref="H113:H115"/>
    <mergeCell ref="H116:H118"/>
    <mergeCell ref="I109:I112"/>
    <mergeCell ref="H125:H128"/>
    <mergeCell ref="M183:M187"/>
    <mergeCell ref="I116:I118"/>
    <mergeCell ref="I125:I128"/>
    <mergeCell ref="I122:I124"/>
    <mergeCell ref="I119:I121"/>
    <mergeCell ref="M129:M130"/>
    <mergeCell ref="I158:I160"/>
    <mergeCell ref="I154:I155"/>
    <mergeCell ref="I170:I174"/>
    <mergeCell ref="I166:I169"/>
    <mergeCell ref="F99:F102"/>
    <mergeCell ref="M67:M68"/>
    <mergeCell ref="M99:M102"/>
    <mergeCell ref="G67:G68"/>
    <mergeCell ref="F72:F74"/>
    <mergeCell ref="H72:H74"/>
    <mergeCell ref="I72:I74"/>
    <mergeCell ref="F77:F79"/>
    <mergeCell ref="G77:G79"/>
    <mergeCell ref="H77:H79"/>
    <mergeCell ref="I75:I76"/>
    <mergeCell ref="G72:G74"/>
    <mergeCell ref="A72:A74"/>
    <mergeCell ref="B72:B74"/>
    <mergeCell ref="C72:C74"/>
    <mergeCell ref="F75:F76"/>
    <mergeCell ref="G75:G76"/>
    <mergeCell ref="A75:A76"/>
    <mergeCell ref="A67:A68"/>
    <mergeCell ref="C75:C76"/>
    <mergeCell ref="D75:D76"/>
    <mergeCell ref="H75:H76"/>
    <mergeCell ref="H69:H71"/>
    <mergeCell ref="A69:A71"/>
    <mergeCell ref="E252:E254"/>
    <mergeCell ref="D249:D251"/>
    <mergeCell ref="E249:E251"/>
    <mergeCell ref="A249:A251"/>
    <mergeCell ref="B249:B251"/>
    <mergeCell ref="A252:A254"/>
    <mergeCell ref="B252:B254"/>
    <mergeCell ref="C252:C254"/>
    <mergeCell ref="D252:D254"/>
    <mergeCell ref="F252:F254"/>
    <mergeCell ref="G252:G254"/>
    <mergeCell ref="H252:H254"/>
    <mergeCell ref="F249:F251"/>
    <mergeCell ref="G249:G251"/>
    <mergeCell ref="H249:H251"/>
    <mergeCell ref="G255:G257"/>
    <mergeCell ref="H255:H257"/>
    <mergeCell ref="F258:F261"/>
    <mergeCell ref="E255:E257"/>
    <mergeCell ref="F255:F257"/>
    <mergeCell ref="E258:E261"/>
    <mergeCell ref="H258:H261"/>
    <mergeCell ref="I258:I261"/>
    <mergeCell ref="G258:G261"/>
    <mergeCell ref="E267:E269"/>
    <mergeCell ref="F262:F266"/>
    <mergeCell ref="G262:G266"/>
    <mergeCell ref="H262:H266"/>
    <mergeCell ref="F267:F269"/>
    <mergeCell ref="G267:G269"/>
    <mergeCell ref="H267:H269"/>
    <mergeCell ref="E262:E266"/>
    <mergeCell ref="A255:A257"/>
    <mergeCell ref="B255:B257"/>
    <mergeCell ref="C255:C257"/>
    <mergeCell ref="D255:D257"/>
    <mergeCell ref="A258:A261"/>
    <mergeCell ref="B258:B261"/>
    <mergeCell ref="C258:C261"/>
    <mergeCell ref="D258:D261"/>
    <mergeCell ref="A262:A266"/>
    <mergeCell ref="B262:B266"/>
    <mergeCell ref="C262:C266"/>
    <mergeCell ref="D262:D266"/>
    <mergeCell ref="I273:I277"/>
    <mergeCell ref="A267:A269"/>
    <mergeCell ref="B267:B269"/>
    <mergeCell ref="C267:C269"/>
    <mergeCell ref="D267:D269"/>
    <mergeCell ref="A270:A272"/>
    <mergeCell ref="B270:B272"/>
    <mergeCell ref="C270:C272"/>
    <mergeCell ref="D270:D272"/>
    <mergeCell ref="E270:E272"/>
    <mergeCell ref="F270:F272"/>
    <mergeCell ref="G270:G272"/>
    <mergeCell ref="H270:H272"/>
    <mergeCell ref="A273:A277"/>
    <mergeCell ref="B273:B277"/>
    <mergeCell ref="C273:C277"/>
    <mergeCell ref="D273:D277"/>
    <mergeCell ref="H282:H287"/>
    <mergeCell ref="E282:E287"/>
    <mergeCell ref="F282:F287"/>
    <mergeCell ref="E273:E277"/>
    <mergeCell ref="F273:F277"/>
    <mergeCell ref="G273:G277"/>
    <mergeCell ref="H273:H277"/>
    <mergeCell ref="H278:H281"/>
    <mergeCell ref="A278:A281"/>
    <mergeCell ref="B278:B281"/>
    <mergeCell ref="C278:C281"/>
    <mergeCell ref="D278:D281"/>
    <mergeCell ref="A288:A290"/>
    <mergeCell ref="B288:B290"/>
    <mergeCell ref="C288:C290"/>
    <mergeCell ref="G278:G281"/>
    <mergeCell ref="G282:G287"/>
    <mergeCell ref="A282:A287"/>
    <mergeCell ref="B282:B287"/>
    <mergeCell ref="E278:E281"/>
    <mergeCell ref="F278:F281"/>
    <mergeCell ref="C282:C287"/>
    <mergeCell ref="D282:D287"/>
    <mergeCell ref="D288:D290"/>
    <mergeCell ref="H291:H293"/>
    <mergeCell ref="E294:E296"/>
    <mergeCell ref="F294:F296"/>
    <mergeCell ref="G294:G296"/>
    <mergeCell ref="G288:G290"/>
    <mergeCell ref="H288:H290"/>
    <mergeCell ref="E288:E290"/>
    <mergeCell ref="F288:F290"/>
    <mergeCell ref="I288:I290"/>
    <mergeCell ref="E297:E298"/>
    <mergeCell ref="F297:F298"/>
    <mergeCell ref="H294:H296"/>
    <mergeCell ref="E291:E293"/>
    <mergeCell ref="F291:F293"/>
    <mergeCell ref="G291:G293"/>
    <mergeCell ref="G297:G298"/>
    <mergeCell ref="H297:H298"/>
    <mergeCell ref="I297:I298"/>
    <mergeCell ref="D297:D298"/>
    <mergeCell ref="A291:A293"/>
    <mergeCell ref="B291:B293"/>
    <mergeCell ref="C291:C293"/>
    <mergeCell ref="D291:D293"/>
    <mergeCell ref="B294:B296"/>
    <mergeCell ref="C294:C296"/>
    <mergeCell ref="D294:D296"/>
    <mergeCell ref="A294:A296"/>
    <mergeCell ref="E299:E304"/>
    <mergeCell ref="F299:F304"/>
    <mergeCell ref="G299:G304"/>
    <mergeCell ref="A297:A298"/>
    <mergeCell ref="A299:A304"/>
    <mergeCell ref="B299:B304"/>
    <mergeCell ref="C299:C304"/>
    <mergeCell ref="D299:D304"/>
    <mergeCell ref="B297:B298"/>
    <mergeCell ref="C297:C298"/>
    <mergeCell ref="G321:G323"/>
    <mergeCell ref="H312:H314"/>
    <mergeCell ref="A309:A311"/>
    <mergeCell ref="B309:B311"/>
    <mergeCell ref="C309:C311"/>
    <mergeCell ref="D309:D311"/>
    <mergeCell ref="A312:A314"/>
    <mergeCell ref="B312:B314"/>
    <mergeCell ref="A318:A320"/>
    <mergeCell ref="B318:B320"/>
    <mergeCell ref="H299:H304"/>
    <mergeCell ref="I299:I304"/>
    <mergeCell ref="G305:G308"/>
    <mergeCell ref="I305:I308"/>
    <mergeCell ref="M255:M257"/>
    <mergeCell ref="M258:M261"/>
    <mergeCell ref="M262:M266"/>
    <mergeCell ref="I294:I296"/>
    <mergeCell ref="I282:I287"/>
    <mergeCell ref="I270:I272"/>
    <mergeCell ref="I278:I281"/>
    <mergeCell ref="I255:I257"/>
    <mergeCell ref="I262:I266"/>
    <mergeCell ref="M267:M269"/>
    <mergeCell ref="I252:I254"/>
    <mergeCell ref="I217:I220"/>
    <mergeCell ref="M217:M220"/>
    <mergeCell ref="I225:I228"/>
    <mergeCell ref="M225:M228"/>
    <mergeCell ref="I221:I224"/>
    <mergeCell ref="M221:M224"/>
    <mergeCell ref="M252:M254"/>
    <mergeCell ref="M246:M248"/>
    <mergeCell ref="M249:M251"/>
    <mergeCell ref="M188:M190"/>
    <mergeCell ref="I188:I190"/>
    <mergeCell ref="I318:I320"/>
    <mergeCell ref="I309:I311"/>
    <mergeCell ref="I312:I314"/>
    <mergeCell ref="I315:I317"/>
    <mergeCell ref="I291:I293"/>
    <mergeCell ref="I267:I269"/>
    <mergeCell ref="I191:I195"/>
    <mergeCell ref="I209:I212"/>
    <mergeCell ref="M312:M314"/>
    <mergeCell ref="M291:M293"/>
    <mergeCell ref="M288:M290"/>
    <mergeCell ref="M294:M296"/>
    <mergeCell ref="M299:M304"/>
    <mergeCell ref="M305:M308"/>
    <mergeCell ref="M309:M311"/>
    <mergeCell ref="M270:M272"/>
    <mergeCell ref="M273:M277"/>
    <mergeCell ref="M278:M281"/>
    <mergeCell ref="M282:M287"/>
    <mergeCell ref="M318:M320"/>
    <mergeCell ref="I332:I334"/>
    <mergeCell ref="I321:I323"/>
    <mergeCell ref="I324:I326"/>
    <mergeCell ref="M324:M326"/>
    <mergeCell ref="M321:M323"/>
    <mergeCell ref="M332:M334"/>
    <mergeCell ref="M315:M317"/>
    <mergeCell ref="M297:M298"/>
    <mergeCell ref="I350:I353"/>
    <mergeCell ref="M335:M338"/>
    <mergeCell ref="M339:M341"/>
    <mergeCell ref="M342:M346"/>
    <mergeCell ref="M347:M349"/>
    <mergeCell ref="M350:M353"/>
    <mergeCell ref="I347:I349"/>
    <mergeCell ref="I335:I338"/>
    <mergeCell ref="I342:I346"/>
    <mergeCell ref="G335:G338"/>
    <mergeCell ref="H335:H338"/>
    <mergeCell ref="G339:G341"/>
    <mergeCell ref="H339:H341"/>
    <mergeCell ref="I339:I341"/>
    <mergeCell ref="G347:G349"/>
    <mergeCell ref="H347:H349"/>
    <mergeCell ref="G342:G346"/>
    <mergeCell ref="H342:H346"/>
    <mergeCell ref="G350:G353"/>
    <mergeCell ref="H350:H353"/>
    <mergeCell ref="B327:B331"/>
    <mergeCell ref="A339:A341"/>
    <mergeCell ref="B339:B341"/>
    <mergeCell ref="C339:C341"/>
    <mergeCell ref="D339:D341"/>
    <mergeCell ref="E339:E341"/>
    <mergeCell ref="F339:F341"/>
    <mergeCell ref="C327:C331"/>
    <mergeCell ref="A324:A326"/>
    <mergeCell ref="F342:F346"/>
    <mergeCell ref="A342:A346"/>
    <mergeCell ref="B342:B346"/>
    <mergeCell ref="C342:C346"/>
    <mergeCell ref="D342:D346"/>
    <mergeCell ref="E342:E346"/>
    <mergeCell ref="B324:B326"/>
    <mergeCell ref="C324:C326"/>
    <mergeCell ref="D324:D326"/>
    <mergeCell ref="A305:A308"/>
    <mergeCell ref="E315:E317"/>
    <mergeCell ref="B305:B308"/>
    <mergeCell ref="C305:C308"/>
    <mergeCell ref="D305:D308"/>
    <mergeCell ref="E305:E308"/>
    <mergeCell ref="C312:C314"/>
    <mergeCell ref="D312:D314"/>
    <mergeCell ref="E309:E311"/>
    <mergeCell ref="E312:E314"/>
    <mergeCell ref="G324:G326"/>
    <mergeCell ref="H324:H326"/>
    <mergeCell ref="F315:F317"/>
    <mergeCell ref="C335:C338"/>
    <mergeCell ref="D335:D338"/>
    <mergeCell ref="E335:E338"/>
    <mergeCell ref="E324:E326"/>
    <mergeCell ref="F324:F326"/>
    <mergeCell ref="G315:G317"/>
    <mergeCell ref="H315:H317"/>
    <mergeCell ref="H318:H320"/>
    <mergeCell ref="H305:H308"/>
    <mergeCell ref="F318:F320"/>
    <mergeCell ref="G309:G311"/>
    <mergeCell ref="H309:H311"/>
    <mergeCell ref="F305:F308"/>
    <mergeCell ref="F312:F314"/>
    <mergeCell ref="F309:F311"/>
    <mergeCell ref="G312:G314"/>
    <mergeCell ref="A335:A338"/>
    <mergeCell ref="B335:B338"/>
    <mergeCell ref="E327:E331"/>
    <mergeCell ref="F327:F331"/>
    <mergeCell ref="A327:A331"/>
    <mergeCell ref="D327:D331"/>
    <mergeCell ref="F335:F338"/>
    <mergeCell ref="G332:G334"/>
    <mergeCell ref="A332:A334"/>
    <mergeCell ref="B332:B334"/>
    <mergeCell ref="C332:C334"/>
    <mergeCell ref="D332:D334"/>
    <mergeCell ref="E332:E334"/>
    <mergeCell ref="F332:F334"/>
    <mergeCell ref="A347:A349"/>
    <mergeCell ref="B347:B349"/>
    <mergeCell ref="H332:H334"/>
    <mergeCell ref="A321:A323"/>
    <mergeCell ref="B321:B323"/>
    <mergeCell ref="C321:C323"/>
    <mergeCell ref="D321:D323"/>
    <mergeCell ref="E321:E323"/>
    <mergeCell ref="F321:F323"/>
    <mergeCell ref="H321:H323"/>
    <mergeCell ref="A350:A353"/>
    <mergeCell ref="B350:B353"/>
    <mergeCell ref="C350:C353"/>
    <mergeCell ref="D350:D353"/>
    <mergeCell ref="C347:C349"/>
    <mergeCell ref="D347:D349"/>
    <mergeCell ref="E354:E356"/>
    <mergeCell ref="F354:F356"/>
    <mergeCell ref="E347:E349"/>
    <mergeCell ref="F347:F349"/>
    <mergeCell ref="E350:E353"/>
    <mergeCell ref="F350:F353"/>
    <mergeCell ref="E357:E361"/>
    <mergeCell ref="F357:F361"/>
    <mergeCell ref="A354:A356"/>
    <mergeCell ref="B354:B356"/>
    <mergeCell ref="C354:C356"/>
    <mergeCell ref="D354:D356"/>
    <mergeCell ref="A357:A361"/>
    <mergeCell ref="B357:B361"/>
    <mergeCell ref="C357:C361"/>
    <mergeCell ref="D357:D361"/>
    <mergeCell ref="F362:F364"/>
    <mergeCell ref="G362:G364"/>
    <mergeCell ref="F365:F367"/>
    <mergeCell ref="A362:A364"/>
    <mergeCell ref="B362:B364"/>
    <mergeCell ref="C362:C364"/>
    <mergeCell ref="D362:D364"/>
    <mergeCell ref="E362:E364"/>
    <mergeCell ref="A365:A367"/>
    <mergeCell ref="B365:B367"/>
    <mergeCell ref="C365:C367"/>
    <mergeCell ref="D365:D367"/>
    <mergeCell ref="E365:E367"/>
    <mergeCell ref="M354:M356"/>
    <mergeCell ref="M357:M361"/>
    <mergeCell ref="M362:M364"/>
    <mergeCell ref="M365:M367"/>
    <mergeCell ref="H357:H361"/>
    <mergeCell ref="I357:I361"/>
    <mergeCell ref="I362:I364"/>
    <mergeCell ref="G365:G367"/>
    <mergeCell ref="H365:H367"/>
    <mergeCell ref="I365:I367"/>
    <mergeCell ref="I354:I356"/>
    <mergeCell ref="H362:H364"/>
    <mergeCell ref="G357:G361"/>
    <mergeCell ref="G354:G356"/>
    <mergeCell ref="H354:H356"/>
  </mergeCells>
  <printOptions/>
  <pageMargins left="0.75" right="0.75" top="1" bottom="1" header="0" footer="0"/>
  <pageSetup horizontalDpi="600" verticalDpi="600" orientation="landscape" paperSize="8"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Jerneja Sojer</dc:creator>
  <cp:keywords/>
  <dc:description/>
  <cp:lastModifiedBy>Danijela Žvab</cp:lastModifiedBy>
  <cp:lastPrinted>2010-02-25T09:02:21Z</cp:lastPrinted>
  <dcterms:created xsi:type="dcterms:W3CDTF">2009-12-17T13:04:51Z</dcterms:created>
  <dcterms:modified xsi:type="dcterms:W3CDTF">2011-04-22T11:57:53Z</dcterms:modified>
  <cp:category/>
  <cp:version/>
  <cp:contentType/>
  <cp:contentStatus/>
</cp:coreProperties>
</file>