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6765" tabRatio="417" activeTab="0"/>
  </bookViews>
  <sheets>
    <sheet name="Zakon_Mapiranje_skupna" sheetId="1" r:id="rId1"/>
    <sheet name="List3" sheetId="2" r:id="rId2"/>
  </sheets>
  <definedNames>
    <definedName name="_xlnm._FilterDatabase" localSheetId="0" hidden="1">'Zakon_Mapiranje_skupna'!$A$22:$Q$201</definedName>
    <definedName name="_xlnm.Print_Area" localSheetId="0">'Zakon_Mapiranje_skupna'!$G$22:$O$200</definedName>
  </definedNames>
  <calcPr fullCalcOnLoad="1"/>
</workbook>
</file>

<file path=xl/sharedStrings.xml><?xml version="1.0" encoding="utf-8"?>
<sst xmlns="http://schemas.openxmlformats.org/spreadsheetml/2006/main" count="1183" uniqueCount="565">
  <si>
    <t>Elektronsko izpolnjevanje aktivnosti (da ali ne)</t>
  </si>
  <si>
    <t>IO (opisno)</t>
  </si>
  <si>
    <t>Povezani predpisi z navedbo objave</t>
  </si>
  <si>
    <t>Resorni organ</t>
  </si>
  <si>
    <t>Naziv zakona z navedbo objave</t>
  </si>
  <si>
    <t>Podzakonski predpisi z navedbo objave</t>
  </si>
  <si>
    <t>Populacija (opisno)</t>
  </si>
  <si>
    <t>Populacija (število)</t>
  </si>
  <si>
    <t>Frekvenca</t>
  </si>
  <si>
    <t>Urna postavka</t>
  </si>
  <si>
    <t>1 - Vodenje evidenc</t>
  </si>
  <si>
    <t>2 - Prijava najava aktivnosti</t>
  </si>
  <si>
    <t>3 - Posredovanje poročil</t>
  </si>
  <si>
    <t>4 - Označevanje informacij za tretje osebe</t>
  </si>
  <si>
    <t>5 - Posredovanje informacij za tretje osebe</t>
  </si>
  <si>
    <t>6 - Zahtevek za posamezno aktivnost, oprostitev, povračilo</t>
  </si>
  <si>
    <t>7 - Splošni zahtevki za določene aktivnosti ali oprostitve</t>
  </si>
  <si>
    <t>8 - Registracija</t>
  </si>
  <si>
    <t>9 - Certifikacija izdelkov, procesov</t>
  </si>
  <si>
    <t>10 - Nadzor</t>
  </si>
  <si>
    <t>11 - Inšpekcijski nadzor</t>
  </si>
  <si>
    <t>12 - Prošnja za subvencije, garancije</t>
  </si>
  <si>
    <t>TIPI IO:</t>
  </si>
  <si>
    <t>TIPI AA:</t>
  </si>
  <si>
    <t>1 - Seznanjanje z informacijsko obveznostjo</t>
  </si>
  <si>
    <t>2 - Usposabljanje zaposlenih za pripravo IO</t>
  </si>
  <si>
    <t>3 - Priprava potrebnih informacij iz obstoječih podatkov ali preračunavanje, preoblikovanje obstoječih podatkov za namen IO</t>
  </si>
  <si>
    <t>4 - Pridobivanje novih podatkov</t>
  </si>
  <si>
    <t>5 - Oblikovanje ustreznih podatkov</t>
  </si>
  <si>
    <t>6 - Izpolnjevanje obrazcev, napovedi, obračunov</t>
  </si>
  <si>
    <t>7 - Sklicevanje sestankov zaradi IO</t>
  </si>
  <si>
    <t>8 - Nadzor in sodelovanje pri opravljanju zunanje inšpekcije</t>
  </si>
  <si>
    <t>9 - Kopiranje, distribuiranje (poročil, letakov, etiket)</t>
  </si>
  <si>
    <t>10 - Poročanje/oddajanje informacij</t>
  </si>
  <si>
    <t>11 - Drugo</t>
  </si>
  <si>
    <t>AA (opisno)</t>
  </si>
  <si>
    <t>AA (tip)</t>
  </si>
  <si>
    <t>Št. člena</t>
  </si>
  <si>
    <t>14 - Drugo</t>
  </si>
  <si>
    <t>13 - Usposabljanje, izobraževanje</t>
  </si>
  <si>
    <t>Delovno - pravno področje</t>
  </si>
  <si>
    <t>Področje sociale</t>
  </si>
  <si>
    <t>Finančno področje</t>
  </si>
  <si>
    <t>Gospodarsko področje</t>
  </si>
  <si>
    <t>Kmetijsko področje</t>
  </si>
  <si>
    <t>Področje okolja in prostora</t>
  </si>
  <si>
    <t>Pravosodno področje</t>
  </si>
  <si>
    <t>Področje izobraževanja</t>
  </si>
  <si>
    <t>Področje zdravja</t>
  </si>
  <si>
    <t>Področje prometa</t>
  </si>
  <si>
    <t>Področje kulture</t>
  </si>
  <si>
    <t>Obrambno področje</t>
  </si>
  <si>
    <t>Področje visokega šolstva</t>
  </si>
  <si>
    <t>Kohezijsko področje</t>
  </si>
  <si>
    <t>Področje statistike</t>
  </si>
  <si>
    <t>Kategorija predpisa</t>
  </si>
  <si>
    <t>Zap. št. IO</t>
  </si>
  <si>
    <t>Zap. št. AA</t>
  </si>
  <si>
    <t>IO (tip)</t>
  </si>
  <si>
    <t>Kategorija predpisa:</t>
  </si>
  <si>
    <t>1 - A (EU regulativa)</t>
  </si>
  <si>
    <t>2 - B (EU direktiva)</t>
  </si>
  <si>
    <t>3 - C (nacionalna)</t>
  </si>
  <si>
    <t>Področje šolstva</t>
  </si>
  <si>
    <t>Julij 2010</t>
  </si>
  <si>
    <t>MŠŠ</t>
  </si>
  <si>
    <t>C</t>
  </si>
  <si>
    <t xml:space="preserve"> </t>
  </si>
  <si>
    <t>Pravne in fizične osebe</t>
  </si>
  <si>
    <t>IO-1</t>
  </si>
  <si>
    <t>IO-2</t>
  </si>
  <si>
    <t>Seznanitev z IO</t>
  </si>
  <si>
    <t>IO-3</t>
  </si>
  <si>
    <t>IO-4</t>
  </si>
  <si>
    <t>IO-5</t>
  </si>
  <si>
    <t>IO-7</t>
  </si>
  <si>
    <t>IO-8</t>
  </si>
  <si>
    <t>IO-10</t>
  </si>
  <si>
    <t>IO-11</t>
  </si>
  <si>
    <t>Objava razpisa</t>
  </si>
  <si>
    <t>Priprava podatkov za objavo</t>
  </si>
  <si>
    <t>IO-13</t>
  </si>
  <si>
    <t>Pregled in analiza prijav</t>
  </si>
  <si>
    <t>Pridobitev soglasja ministra</t>
  </si>
  <si>
    <t>IO-14</t>
  </si>
  <si>
    <t>IO-15</t>
  </si>
  <si>
    <t>IO-16</t>
  </si>
  <si>
    <t>IO-17</t>
  </si>
  <si>
    <t>IO-18</t>
  </si>
  <si>
    <t>IO-19</t>
  </si>
  <si>
    <t>IO-20</t>
  </si>
  <si>
    <t>IO-21</t>
  </si>
  <si>
    <t>IO-22</t>
  </si>
  <si>
    <t>IO-23</t>
  </si>
  <si>
    <t>IO-24</t>
  </si>
  <si>
    <t>IO-27</t>
  </si>
  <si>
    <t>IO-30</t>
  </si>
  <si>
    <t>IO-31</t>
  </si>
  <si>
    <t>AA-2.2.</t>
  </si>
  <si>
    <t>AA-1.2.</t>
  </si>
  <si>
    <t>AA-1.3.</t>
  </si>
  <si>
    <t>AA-2.1.</t>
  </si>
  <si>
    <t>AA-3.1.</t>
  </si>
  <si>
    <t>AA-3.2.</t>
  </si>
  <si>
    <t>AA-5.1.</t>
  </si>
  <si>
    <t>AA-7.1.</t>
  </si>
  <si>
    <t>AA-7.3.</t>
  </si>
  <si>
    <t>AA-10.1.</t>
  </si>
  <si>
    <t>AA-11.1.</t>
  </si>
  <si>
    <t>AA-11.2.</t>
  </si>
  <si>
    <t>AA-11.3.</t>
  </si>
  <si>
    <t>AA-13.1.</t>
  </si>
  <si>
    <t>AA-13.2.</t>
  </si>
  <si>
    <t>AA-13.3.</t>
  </si>
  <si>
    <t>AA-14.1.</t>
  </si>
  <si>
    <t>AA-14.3.</t>
  </si>
  <si>
    <t>AA-15.1.</t>
  </si>
  <si>
    <t>AA-16.1.</t>
  </si>
  <si>
    <t>AA-16.4.</t>
  </si>
  <si>
    <t>AA-17.1.</t>
  </si>
  <si>
    <t>AA-17.2.</t>
  </si>
  <si>
    <t>AA-17.3.</t>
  </si>
  <si>
    <t>AA-18.1.</t>
  </si>
  <si>
    <t>AA-18.2.</t>
  </si>
  <si>
    <t>AA-18.3.</t>
  </si>
  <si>
    <t>AA-19.1.</t>
  </si>
  <si>
    <t>AA-19.4.</t>
  </si>
  <si>
    <t>AA-20.1.</t>
  </si>
  <si>
    <t>AA-20.2.</t>
  </si>
  <si>
    <t>AA-21.1.</t>
  </si>
  <si>
    <t>AA-21.2.</t>
  </si>
  <si>
    <t>AA-21.3.</t>
  </si>
  <si>
    <t>AA-22.1.</t>
  </si>
  <si>
    <t>AA-22.2.</t>
  </si>
  <si>
    <t>AA-22.3.</t>
  </si>
  <si>
    <t>AA-23.1.</t>
  </si>
  <si>
    <t>AA-23.2.</t>
  </si>
  <si>
    <t>AA-24.1.</t>
  </si>
  <si>
    <t>AA-24.2.</t>
  </si>
  <si>
    <t>AA-27.1.</t>
  </si>
  <si>
    <t>AA-27.2.</t>
  </si>
  <si>
    <t>AA-27.3.</t>
  </si>
  <si>
    <t>AA-30.1.</t>
  </si>
  <si>
    <t>AA-31.1.</t>
  </si>
  <si>
    <t>AA-31.2.</t>
  </si>
  <si>
    <t>IO-26</t>
  </si>
  <si>
    <t>IO-29</t>
  </si>
  <si>
    <t>AA-24.4.</t>
  </si>
  <si>
    <t>AA-26.1.</t>
  </si>
  <si>
    <t>AA-26.2.</t>
  </si>
  <si>
    <t>AA-26.3.</t>
  </si>
  <si>
    <t>AA-29.1.</t>
  </si>
  <si>
    <t>AA-29.2.</t>
  </si>
  <si>
    <t>AA-29.3.</t>
  </si>
  <si>
    <t>Zakon o višjem strokovnem izobraževanju (ZVSI), Uradni list RS, št. 86/2004</t>
  </si>
  <si>
    <t xml:space="preserve">Po koncu izobraževanja šola izda diplomo in prilogo k diplomi. Prilogo izdajajo v slovenščini in v enem od uradnih jezikov Evropske
unije. </t>
  </si>
  <si>
    <t>V razvid se vpiše tudi izvajanje javnoveljavnih študijskih programov v tujini, ki ga šola organizira v sodelovanju z drugimi šolami ali samodejno.</t>
  </si>
  <si>
    <t>Za vsa razpisana mesta mora biti zagotovljeno praktično izobraževanje študentov, kar šola dokaže s pogodbo z
delodajalci, vpisanimi v razvid pri pristojni zbornici.</t>
  </si>
  <si>
    <t>Direktor oz. ravnatelj določi pogoje za nadaljevanje in
končanje študija, če se je program bistveno spremenil, študentu, ki je za več kot tri leta prekinil izobraževanje.</t>
  </si>
  <si>
    <t>Direktor oz. ravnatelj določi razporeditev izobraževanja, izobraževanja proste dneve, trajanje in razporeditev počitnic za študente, razporeditev
letnega dopusta in strokovnega izpopolnjevanja za strokovne delavce v skladu s
koledarjem, ki ga sprejme minister</t>
  </si>
  <si>
    <t>Šola mora študentom v posebni publikaciji predstaviti njihove pravice in dolžnosti, značilnosti študijskega programa
in organizacijo dela na šoli.</t>
  </si>
  <si>
    <t>Šole vodijo naslednje evidence z osebnimi podatki študentov:
1. evidenco prijavljenih za vpis in vpisanih študentov,
2. osebni list, ki se vodi za vsakega študenta od vpisa v šolo do končanja študija oziroma do izpisa,
3. zapisnik o izpitu, s katerim se evidentira prijava k izpitu, potek izpita in dosežena ocena,
4. evidenco izdanih dokumentov o končanem študiju.</t>
  </si>
  <si>
    <t>Šole vodijo naslednje evidence z osebnimi podatki zaposlenih:
1. evidenco o zaposlenih delavcih,
2. evidenco o plačah.</t>
  </si>
  <si>
    <t>Šole trajno hranijo evidence iz 56. in 57. člena tega zakona v skladu s posebnimi predpisi, razen evidence prijavljenih za
vpis, ki se hrani do vpisa oziroma do izteka pritožbenih postopkov.</t>
  </si>
  <si>
    <t>Nadzor nad izpolnjevanjem določb tega zakona izvaja šolska inšpekcija. Nadzor nad izvajanjem pravic študentov, ki se
praktično izobražujejo pri delodajalcu, izvaja inšpekcija, pristojna za delo.</t>
  </si>
  <si>
    <t>Pravilnik o vpisu v višje strokovno izobraževanje</t>
  </si>
  <si>
    <t>AA-11.4.</t>
  </si>
  <si>
    <t>30 (3)</t>
  </si>
  <si>
    <t>30 (7)</t>
  </si>
  <si>
    <t>Višje strokovne šole organizirajo informativni dan za kandidate v roku, navedenem v razpisu.</t>
  </si>
  <si>
    <t>Organizacijske priprave na izvedbo informativnega dneva</t>
  </si>
  <si>
    <t>Izvedba informativnega dneva</t>
  </si>
  <si>
    <t>30 (10)</t>
  </si>
  <si>
    <t xml:space="preserve">Višja strokovna šola opravi postopek priznavanja izobraževanja na podlagi priložene tuje listine o izobrazbi
kandidata v skladu s predpisi o priznavanju izobraževanja, pridobljenega v tujini. </t>
  </si>
  <si>
    <t>Kandidatu se izda odločbo, s katero se ugotovi, ali izpolnjuje predpisane izobrazbene pogoje za vpis v študijski program, za katerega se je prijavil.</t>
  </si>
  <si>
    <t>Kandidat iz tujine priloži tuje listine o izobrazbi</t>
  </si>
  <si>
    <t xml:space="preserve">Višja strokovna šola opravi postopek priznavanja izobraževanja </t>
  </si>
  <si>
    <t>Po končanem postopku iz prejšnjega odstavka višja strokovna šola skupaj z odločbo in drugimi dokazili vrne prijavo
višješolski prijavni službi v nadaljnji vpisni postopek.</t>
  </si>
  <si>
    <t>30 (9, 12, 13, 14)</t>
  </si>
  <si>
    <t>Oblikovanje podatkov</t>
  </si>
  <si>
    <t xml:space="preserve">Višje strokovne šole sporočijo višješolski prijavni službi podatke o opravljenem preizkusu posebne nadarjenosti oziroma spretnosti ali psihofizične sposobnosti. </t>
  </si>
  <si>
    <t>30 (16, 17)</t>
  </si>
  <si>
    <t>Kandidati opravljajo preizkus posebne nadarjenosti oziroma spretnosti in preizkus psihofizične sposobnosti na višjih
strokovnih šolah v rokih, določenih z rokovnikom</t>
  </si>
  <si>
    <t>Kandidati pošljejo prijavo na preizkus</t>
  </si>
  <si>
    <t>Kandidati izpolnijo prijavo na preizkus</t>
  </si>
  <si>
    <t>Pravilnik o ocenjevanju znanja v višjih strokovnih šolah</t>
  </si>
  <si>
    <t>54 (10)</t>
  </si>
  <si>
    <t xml:space="preserve">Ocenjevanje znanja </t>
  </si>
  <si>
    <t>54 (13)</t>
  </si>
  <si>
    <t>Ravnatelj določi izredne izpitne roke</t>
  </si>
  <si>
    <t>54 (14)</t>
  </si>
  <si>
    <t>54 (15)</t>
  </si>
  <si>
    <t>54 (16)</t>
  </si>
  <si>
    <t>Ravnatelj preveri in obvesti študenta</t>
  </si>
  <si>
    <t>54 (18)</t>
  </si>
  <si>
    <t>Objava ocen izpitov</t>
  </si>
  <si>
    <t>Sporočitev ocene študentu</t>
  </si>
  <si>
    <t>54 (21)</t>
  </si>
  <si>
    <t>Pogoje sporočijo študentu</t>
  </si>
  <si>
    <t>Priprava obvestila  - diplome</t>
  </si>
  <si>
    <t>Posredovanje obvestila - diplome</t>
  </si>
  <si>
    <t>Pravilnik o javnih listinah v višjem strokovnem izobraževanju, Ur.l. RS, št. 083/2008</t>
  </si>
  <si>
    <t>Potrdilo o končanju višješolskega študijskega programa se študentu izda pred podelitvijo diplome</t>
  </si>
  <si>
    <t>Pravilnik o javnih listniah v višjem strokovnem izobraževanju</t>
  </si>
  <si>
    <t>54 (3)</t>
  </si>
  <si>
    <t>Študent izda zahtevo za potrdilo o vpisu ali o opravljenih izpitih</t>
  </si>
  <si>
    <t>54 (4)</t>
  </si>
  <si>
    <t>Šola izda nadomestni indeks / diplomo</t>
  </si>
  <si>
    <t>Pravilnik o normativih za financiranje višjih strokovnih šol</t>
  </si>
  <si>
    <t>Zakon o organizaciji in financiranju vzgoje in izobraževanja</t>
  </si>
  <si>
    <t>(11)</t>
  </si>
  <si>
    <t>Obseg sredstev za financiranje v skladu s tem pravilnikom se določi s pogodbo o zagotavljanju proračunskih sredstev
za izvajanje višješolskega študija, ki jo skleneta šola in minister.</t>
  </si>
  <si>
    <t>Šola in ministrstvo skleneta pogodbo</t>
  </si>
  <si>
    <t>(12)</t>
  </si>
  <si>
    <t>Za določanje letnih sredstev šole morajo šole ministrstvu, pristojnemu za višje strokovno izobraževanje (v nadaljnjem
besedilu: ministrstvo), enkrat letno poslati podatke o številu vpisanih študentov za tekoče študijsko leto.</t>
  </si>
  <si>
    <t>Šole pošiljajo podatke ministrstvu</t>
  </si>
  <si>
    <t>Podatki o številu študentov in diplomantov morajo biti prikazani po študijskih programih in po letnikih.</t>
  </si>
  <si>
    <t>Podatke o številu diplomantov v preteklem proračunskem letu šole sporočijo do 15. marca</t>
  </si>
  <si>
    <t>Podatke o številu študentov, ki so v preteklem študijskem letu uspešno zaključili letnik, šole pošljejo do 31. oktobra.</t>
  </si>
  <si>
    <t xml:space="preserve"> Pravilnik o postopku za imenovanje v naziv predavatelja višje šole, Ur.l. RS, št. 029/2006</t>
  </si>
  <si>
    <t>Šola oblikuje razpis</t>
  </si>
  <si>
    <t>Šola objavi razpis</t>
  </si>
  <si>
    <t>Kandidati izpolnijo vlogo in priložijo dokazila.</t>
  </si>
  <si>
    <t>Ravnatelj predloži strokovnemu svetu popolno vlogo in predlog sklepa o imenovanju.</t>
  </si>
  <si>
    <t>35 (4, 10)</t>
  </si>
  <si>
    <t>Predavateljski zbor odloči o podelitvi naziva</t>
  </si>
  <si>
    <t>Strokovni svet izda soglasje</t>
  </si>
  <si>
    <t>35 (12)</t>
  </si>
  <si>
    <t>Predavateljski zbor si pridobi še mnenje študentov</t>
  </si>
  <si>
    <t>Pravilnik o ustanavljanju javnih višjih strokovnih šol, Ur.l. RS, št. 096/2005</t>
  </si>
  <si>
    <t>6 (9)</t>
  </si>
  <si>
    <t>Elaborat o razmestitvi dodatnega študijskega programa ministru, po tem ko ga je potrdil strateški svet šole, predloži
šola.</t>
  </si>
  <si>
    <t>Šola oblikuje elaborat</t>
  </si>
  <si>
    <t>Strateški svet potrdi elaborat</t>
  </si>
  <si>
    <t>Posredovanje elaborata</t>
  </si>
  <si>
    <t>Pravilnik o vsebini in postopku vodenja registra delodajalcev, ki izvajajo praktično
izobraževanje študentov v višjem strokovnem izobraževanju, Ur.l. RS, št. 025/2008</t>
  </si>
  <si>
    <t>Delodajalca vpiše v register pristojna zbornica, potem ko mu izda potrdilo o izpolnjevanju pogojev za izvajanje
praktičnega izobraževanja študentov v višjem strokovnem izobraževanju.</t>
  </si>
  <si>
    <t>Listine, na podlagi katerih je bil delodajalec vpisan v register, se hranijo v skladu s predpisi pri pristojni zbornici.</t>
  </si>
  <si>
    <t>Pristojna zbornica vodi tudi zbirko listin, in sicer ločeno za vsak subjekt vpisa, označeno s številko vpisa v register.</t>
  </si>
  <si>
    <t>Izpisek iz registra izda pristojna zbornica na zahtevo vsakega zainteresiranega subjekta (šole oziroma delodajalca).</t>
  </si>
  <si>
    <t>Delodajalec ali šola zahtevata izpisek iz registra</t>
  </si>
  <si>
    <t>50 (2, 4, 6, 7)</t>
  </si>
  <si>
    <t>Delodajalec zahteva izbris iz registra</t>
  </si>
  <si>
    <t>Zbornica izda sklep in  izbriše delodajalca iz registra</t>
  </si>
  <si>
    <t>IO-28</t>
  </si>
  <si>
    <t>IO-32</t>
  </si>
  <si>
    <t>IO-33</t>
  </si>
  <si>
    <t>IO-34</t>
  </si>
  <si>
    <t>IO-35</t>
  </si>
  <si>
    <t>IO-38</t>
  </si>
  <si>
    <t>IO-39</t>
  </si>
  <si>
    <t>IO-40</t>
  </si>
  <si>
    <t>IO-41</t>
  </si>
  <si>
    <t>IO-46</t>
  </si>
  <si>
    <t>AA-1.1.</t>
  </si>
  <si>
    <t>AA-1.4.</t>
  </si>
  <si>
    <t>AA-23.3.</t>
  </si>
  <si>
    <t>AA-28.1.</t>
  </si>
  <si>
    <t>AA-28.2.</t>
  </si>
  <si>
    <t>AA-28.3.</t>
  </si>
  <si>
    <t>AA-30.2.</t>
  </si>
  <si>
    <t>AA-30.3.</t>
  </si>
  <si>
    <t>AA-31.3.</t>
  </si>
  <si>
    <t>AA-32.1.</t>
  </si>
  <si>
    <t>AA-33.1.</t>
  </si>
  <si>
    <t>AA-34.1.</t>
  </si>
  <si>
    <t>AA-34.2.</t>
  </si>
  <si>
    <t>AA-34.3.</t>
  </si>
  <si>
    <t>AA-35.1.</t>
  </si>
  <si>
    <t>AA-35.2.</t>
  </si>
  <si>
    <t>AA-35.3.</t>
  </si>
  <si>
    <t>AA-38.1.</t>
  </si>
  <si>
    <t>AA-38.2.</t>
  </si>
  <si>
    <t>AA-39.1.</t>
  </si>
  <si>
    <t>AA-39.2.</t>
  </si>
  <si>
    <t>AA-40.1.</t>
  </si>
  <si>
    <t>AA-40.2.</t>
  </si>
  <si>
    <t>AA-40.3.</t>
  </si>
  <si>
    <t>AA-41.1.</t>
  </si>
  <si>
    <t>AA-41.2.</t>
  </si>
  <si>
    <t>AA-46.1.</t>
  </si>
  <si>
    <t>Direktor določa sistemizacijo delovnih mest</t>
  </si>
  <si>
    <t>Direktor odloča o sklepanju novih delovnih razmerij in o disciplinski odgovornosti delavcev ter opravlja druge naloge v skladu z
zakoni in drugimi predpisi</t>
  </si>
  <si>
    <t>Obravnavanje pripomb študentov</t>
  </si>
  <si>
    <t>Posredovanje odgovorov študentom</t>
  </si>
  <si>
    <t>Komisija pripravlja poročila o evalvaciji</t>
  </si>
  <si>
    <t>Svet višje strokovne šole</t>
  </si>
  <si>
    <t>Strokovni aktiv višje strokovne šole</t>
  </si>
  <si>
    <t>Javna višja strokovna šola, vpisana v razvid v letu</t>
  </si>
  <si>
    <t>Direktor določi razporeditev izobraževanja</t>
  </si>
  <si>
    <t>Direktor določi izobraževanja proste dneve</t>
  </si>
  <si>
    <t>Direktor določi trajanje in razporedtev počitnic</t>
  </si>
  <si>
    <t>Direktor določi razporeditev letnega dopusta in strokovnega izobraževanja za strokovne delavce.</t>
  </si>
  <si>
    <t>Šola izdela publikacijo</t>
  </si>
  <si>
    <t>Šola izda publikacijo</t>
  </si>
  <si>
    <t>Šola razdeli publikacije študentom</t>
  </si>
  <si>
    <t>Šola vodi evidenco prijavljenih za vpis in vpisanih študentov</t>
  </si>
  <si>
    <t>Šola vodi osebni list, ki ga vodi celoten čas trajanja študija študenta</t>
  </si>
  <si>
    <t>Šola vodi zapisnike o izpitu, prijavo k izpitu, potek in oceno</t>
  </si>
  <si>
    <t>Šola vodi evidenco izdanih dokumentov o končanem študiju</t>
  </si>
  <si>
    <t>Šola vpiše podatke o zaposlenih v evidenco</t>
  </si>
  <si>
    <t>Šola spreminja podatke</t>
  </si>
  <si>
    <t>Šola vpisuje podatke o plačah</t>
  </si>
  <si>
    <t>Šola hrani evidence</t>
  </si>
  <si>
    <t>Šola sklene pogodbo z delodajalci</t>
  </si>
  <si>
    <t>Sporočitev odločitve o podelitvi naziva</t>
  </si>
  <si>
    <t>Število predloženih elaboratov o razmestitvi dodatnega študijskega programa ministru, po tem ko jih je potrdil strateški svet višje strokovne šole</t>
  </si>
  <si>
    <t>Število zaposlenih v višjih strokovnih šolah</t>
  </si>
  <si>
    <t>Število pripomb študentov višjih strokovnih šol</t>
  </si>
  <si>
    <t>Število diplomantov višje strokovne šole</t>
  </si>
  <si>
    <t>Število objav razpisa</t>
  </si>
  <si>
    <t>Število posredovanih prijav za vpis v višjo strokovno šolo</t>
  </si>
  <si>
    <t>Število posredovanih prvih in drugih prijav za vpis v višjo strokovno šolo</t>
  </si>
  <si>
    <t>Število višjih strokovnih šol</t>
  </si>
  <si>
    <t>Število posredovanih prijav kandidatov iz tujine za vpis v višjo strokovno šolo</t>
  </si>
  <si>
    <t>Število kandidatov, ki za sprejem na višjo strokovno šolo opravljajo preizkus posebnih nadarjenosti</t>
  </si>
  <si>
    <t>Število posredovanih prijav kandidatov, ki za sprejem na višjo strokovno šolo opravljajo preizkus posebnih nadarjenosti</t>
  </si>
  <si>
    <t>Število sklenjenih pogodb z delodajalci, ki zagotavljajo praktično izobraževanje študentov</t>
  </si>
  <si>
    <t>Število predlogov za imenovanje predavateljev višjih strokovnih šol</t>
  </si>
  <si>
    <t>Število direktorjev višjih strokovnih šol</t>
  </si>
  <si>
    <t>Število delodajalcev, ki izvajajo praktični del izobraževanja</t>
  </si>
  <si>
    <t>Število delodajalecev, ki izvajajo praktični del izobraževanja in poročajo o spremenjenih podatkih</t>
  </si>
  <si>
    <t>Število zahtevkov izpiska iz registra</t>
  </si>
  <si>
    <t>Število delodajalcev, ki izvajajo praktični del izobraževanja in zahtevajo izbris iz registra</t>
  </si>
  <si>
    <t>Število ocenjevanj praktičnega izobraževanja višjih strokovnih šol x število opravljanj praktičnega izobraževanja višjih strokovnih šol x število študentov višjih strokovnih šol, ki opravljajo praktično izobraževanje</t>
  </si>
  <si>
    <t>Število študentov višjih strokovnih šol, ki so vložili prošnjo za ponovno opravljanje izpita</t>
  </si>
  <si>
    <t>Število študentov višjih strokovnih šol, ki so za več kot tri leta prekinili izobraževanje</t>
  </si>
  <si>
    <t>Število študentov višjih strokovnih šol, ki so se v letu vzporedno izobraževali ali so bili vrhunski športniki ali študenti, ki so se pripravljali na mednarodna tekmovanja v znanju</t>
  </si>
  <si>
    <t>Število študentov višjih strokovnih šol, ki so v letu zamenjali študijski program oziroma so se prepisali na drugo višjo strokovno šolo</t>
  </si>
  <si>
    <t>Število zahtev za potrdilo o vpisu in o opravljenih izpitih v letu na višjih strokovnih šolah</t>
  </si>
  <si>
    <t>Število zahtev za nadomestni indeks / diplomo v letu na višjih strokovnih šolah</t>
  </si>
  <si>
    <t>Število študentov višjih strokovnih šol</t>
  </si>
  <si>
    <t>Število študentov v višjih strokovnih šolah in število zaposlenih v višjih strokovnih šolah</t>
  </si>
  <si>
    <t>Javna šola predloži pogodbe Ministrstvu</t>
  </si>
  <si>
    <t>Ustanovitelj da predlog za vpis v razvid</t>
  </si>
  <si>
    <t>Vpis programov v tujini v razvid</t>
  </si>
  <si>
    <t>Študent predlaga zamenjavo programa</t>
  </si>
  <si>
    <t>Direktor ugotovi kreditne točke in določi obveznosti in roke</t>
  </si>
  <si>
    <t>Obveščanje študenta</t>
  </si>
  <si>
    <t>Direktor pridobi mnenje študijske komisije</t>
  </si>
  <si>
    <t>AA-35.4.</t>
  </si>
  <si>
    <t>Direktor določi prilagoditev programa</t>
  </si>
  <si>
    <t>Seznanitev študenta</t>
  </si>
  <si>
    <t>Svet šole imenuje in razrešuje direktorja.</t>
  </si>
  <si>
    <t>Svet šole odloča o pritožbah v zvezi s statusom.</t>
  </si>
  <si>
    <t xml:space="preserve">Zasebna šola se vpiše v razvid na predlog ustanovitelja. </t>
  </si>
  <si>
    <t>Višja šola pred začetkom novega študijskega leta objavi skupen razpis za vpis.</t>
  </si>
  <si>
    <t xml:space="preserve">Kandidati se prijavijo za vpis v višje strokovne šole. </t>
  </si>
  <si>
    <t>30 (17)</t>
  </si>
  <si>
    <t>Predavateljski zbor ustrezne šole podeli naziv predavatelj. Z imenovanjem mora soglašati strokovni svet.</t>
  </si>
  <si>
    <t>Postopek za prvo imenovanje v naziv predavatelja se opravi na podlagi javnega razpisa za pridobitev naziva
predavatelj. Objavijo ga šole najmanj enkrat v petih letih.</t>
  </si>
  <si>
    <t>Kandidati vlogi priložijo dokazija</t>
  </si>
  <si>
    <t>Študent predlaga zamenjavo programa.</t>
  </si>
  <si>
    <t xml:space="preserve">Znanje pri praktičnem izobraževanju ocenjuje predavatelj, ki opravlja naloge organizatorja praktičnega izobraževanja. </t>
  </si>
  <si>
    <t>Pri ocenjevanju si pridobi tudi pisno mnenje mentorja študenta pri praktičnem izobraževanju
in predavateljev tistih modulov, s katerimi se praktično izobraževanje povezuje.</t>
  </si>
  <si>
    <t>Roki oziroma datumi za opravljanje izpitov morajo biti objavljeni najmanj 30
dni</t>
  </si>
  <si>
    <t xml:space="preserve">Razpored kandidatov za izpit mora biti objavljen najmanj dva dneva pred rokom za opravljanje izpita, razpored kandidatov za ustni del izpita pa hkrati z objavo rezultatov pisnega dela izpita. </t>
  </si>
  <si>
    <t>Šola objavi razpored kandidatov za izpit najmanj dva dni pred rokom za opravljanje izpita, razpored kandidatov
za ustni del izpita pa hkrati z objavo rezultatov pisnega dela izpita</t>
  </si>
  <si>
    <t xml:space="preserve">Študent, ki iz upravičenih razlogov ne pride k izpitu,  predloži pisno prošnjo in ustrezna dokazila, da ga vnovič opravlja še v istem, če to ni mogoče,
pa v izrednem izpitnem roku. </t>
  </si>
  <si>
    <t xml:space="preserve">Študent kreira prošnjo </t>
  </si>
  <si>
    <t>Študent pridobi dokazila</t>
  </si>
  <si>
    <t>Obveznosti iz študijskega programa določi študijska komisija šole, šola pa z njimi
seznani študenta na začetku študijskega leta.</t>
  </si>
  <si>
    <t>Kreiranje obvestila</t>
  </si>
  <si>
    <t>Višje strokovne šole izdajajo javne listine.</t>
  </si>
  <si>
    <t>Študent izda zahtevo za nadomestni indeks / diplomo in predloži dokazilo o preklicu izvirnika</t>
  </si>
  <si>
    <t>Delavec mora vsako spremembo podatkov, ki so bili vpisani v evidenco na podlagi njegove izjave ali osebnih listin, v 15 dneh po nastanku sprememb prijaviti delodajalcu.</t>
  </si>
  <si>
    <t>Delavec sporoči svoje nove podatke</t>
  </si>
  <si>
    <t>Šola dopolni evidenco</t>
  </si>
  <si>
    <t>da</t>
  </si>
  <si>
    <t>ne</t>
  </si>
  <si>
    <t>Študenti se vpišejo za izpit</t>
  </si>
  <si>
    <t>Število predlaganih napredovanj s strani delavcev višjih strokovnih šol</t>
  </si>
  <si>
    <t>Število obravnavanih napredovanj s strani direktorjev višjih strokovnih šol</t>
  </si>
  <si>
    <t>Predavatelj zaprosi za napredovanje</t>
  </si>
  <si>
    <t>Študent napiše pripombe</t>
  </si>
  <si>
    <t xml:space="preserve">Število študentov </t>
  </si>
  <si>
    <t>Število vlog za vnovično imenovanje v naziv predavatelja višjih strokovnih šol</t>
  </si>
  <si>
    <t>Novoustanovljene zasebne šole v letu 2009</t>
  </si>
  <si>
    <t>Zbiranje in oblikovanje podatkov</t>
  </si>
  <si>
    <t>Šola izvede preizkus in izda potrdilo o opravljanju preizkusa.</t>
  </si>
  <si>
    <t>Učitelj oz. sodelavec zaprosi za izvolitev v naziv predavatelja</t>
  </si>
  <si>
    <t>Priprava vloge in dokazil</t>
  </si>
  <si>
    <t>Oddaja vloge na zavodu</t>
  </si>
  <si>
    <t>Število vlog za prvo imenovanje v naziv predavatelja višjih strokovnih šol v letu 2009</t>
  </si>
  <si>
    <t xml:space="preserve">Študent napiše vlogo. </t>
  </si>
  <si>
    <t>Direktor določi pogoje za nadaljevanje in končanje študija</t>
  </si>
  <si>
    <t>Število predavateljev, ki opravljajo naloge praktičnega izobraževanja</t>
  </si>
  <si>
    <t>Ravnatelj za študente, ki se vzporedno izobražujejo, vrhunskim športnikom in študentom, ki se pripravljajo na mednarodna tekmovanja v znanju predpiše izredni rok.</t>
  </si>
  <si>
    <t>Število ravnateljev</t>
  </si>
  <si>
    <t>Število posebnih študentov višjih strokovnih šol * število letnikov</t>
  </si>
  <si>
    <t>Šole objavijo datume izpitov</t>
  </si>
  <si>
    <t>Število izpitnih rokov višjih strokovnih šol * število šol * število letnikov</t>
  </si>
  <si>
    <t>Rezultati pisnega izpita ali pisnega dela izpita se objavijo najkasneje v desetih dneh po njegovem opravljanju,
ocena ustnega izpita pa se študentu sporoči takoj po izpitu</t>
  </si>
  <si>
    <t>Število višjih strokovnih šol * število predmetov</t>
  </si>
  <si>
    <t>Posredovanje obvestila študentu</t>
  </si>
  <si>
    <t>Število kandidatov iz tujine * število šol</t>
  </si>
  <si>
    <t>Pisna prijava za pregled oz. nadzor</t>
  </si>
  <si>
    <t>Pregled in izdajanje ukrepov</t>
  </si>
  <si>
    <t>Število prijav/pritožb v višjem strokovnem izobraževanju v 2009</t>
  </si>
  <si>
    <t>Število inšpektorjev za šolstvo</t>
  </si>
  <si>
    <t>Število novo zaposlenih delavcev na višjih strokovnih šolah, število delavcev v višjih strokovnih šolah, ki so disciplinsko odgovorni v 2009</t>
  </si>
  <si>
    <t>Svet šole obravnava imenovanje ni razrešitev direktorja.</t>
  </si>
  <si>
    <t>Svet šole preveri pritožbo in odloči ter odločitev sporoči študentu</t>
  </si>
  <si>
    <t>Strokovni aktiv obravnava pripombe študentov.</t>
  </si>
  <si>
    <t xml:space="preserve">Javna šola se vpiše v razvid po uradni dolžnosti. </t>
  </si>
  <si>
    <t>Javna šola izdela vlogo in potrdi pogodbe pri GZS</t>
  </si>
  <si>
    <t>Posredovanje podatkov - obvestila</t>
  </si>
  <si>
    <t>Priprava podatkov za obvestilo</t>
  </si>
  <si>
    <t>30 (4. odstavek)</t>
  </si>
  <si>
    <t>Kandidat za vnovično imenovanje v naziv predavatelja odda vlogo za vnovično imenovanje.</t>
  </si>
  <si>
    <t>ŠtudentI, ki se vzporedno izobražujejo in vrhunski športnikI ter študentI, ki se pripravljajo na mednarodna
tekmovanja v znanju, vložijo posebno prošnjo za prilagoditev opravljanja obveznosti iz študijskega programa.</t>
  </si>
  <si>
    <t>Šola, delodajalec in študent sklenejo
pogodbo o praktičnem izobraževanju v skladu s študijskim programom.</t>
  </si>
  <si>
    <t>Indeks se izda ob vpisu</t>
  </si>
  <si>
    <t>Izdaja potrdil o vpisu</t>
  </si>
  <si>
    <t>Izdaja diplome in priloge k diplomi</t>
  </si>
  <si>
    <t>Izdaja potrdila o končanju programa</t>
  </si>
  <si>
    <t>Študent izda zahtevo za izpisnico</t>
  </si>
  <si>
    <t>Izdaja izpisnice</t>
  </si>
  <si>
    <t>Izdaja nadomestnega indeksa  oziroma diplome.</t>
  </si>
  <si>
    <t>Število zahtev za izpisnico</t>
  </si>
  <si>
    <t>Število vpisanih v prvi letnik v 2009</t>
  </si>
  <si>
    <t>Število končanih izobraževanj v 2009</t>
  </si>
  <si>
    <t>IO-6</t>
  </si>
  <si>
    <t>IO-9</t>
  </si>
  <si>
    <t>IO-12</t>
  </si>
  <si>
    <t>IO-25</t>
  </si>
  <si>
    <t>IO-36</t>
  </si>
  <si>
    <t>IO-37</t>
  </si>
  <si>
    <t>IO-42</t>
  </si>
  <si>
    <t>IO-43</t>
  </si>
  <si>
    <t>IO-44</t>
  </si>
  <si>
    <t>IO-45</t>
  </si>
  <si>
    <t>AA-4.1.</t>
  </si>
  <si>
    <t>AA-4.2.</t>
  </si>
  <si>
    <t>AA-4.3.</t>
  </si>
  <si>
    <t>AA-4.4.</t>
  </si>
  <si>
    <t>AA-4.5.</t>
  </si>
  <si>
    <t>AA-5.2.</t>
  </si>
  <si>
    <t>AA-6.1.</t>
  </si>
  <si>
    <t>AA-6.2.</t>
  </si>
  <si>
    <t>AA-6.3.</t>
  </si>
  <si>
    <t>AA-6.4.</t>
  </si>
  <si>
    <t>AA-7.2.</t>
  </si>
  <si>
    <t>AA-8.1.</t>
  </si>
  <si>
    <t>AA-8.2.</t>
  </si>
  <si>
    <t>AA-8.3.</t>
  </si>
  <si>
    <t>AA-9.1.</t>
  </si>
  <si>
    <t>AA-9.2.</t>
  </si>
  <si>
    <t>AA-10.2.</t>
  </si>
  <si>
    <t>AA-12.1.</t>
  </si>
  <si>
    <t>AA-12.2.</t>
  </si>
  <si>
    <t>AA-12.3.</t>
  </si>
  <si>
    <t>AA-12.4.</t>
  </si>
  <si>
    <t>AA-15.3.</t>
  </si>
  <si>
    <t>AA-15.4.</t>
  </si>
  <si>
    <t>AA-19.2.</t>
  </si>
  <si>
    <t>AA-24.3.</t>
  </si>
  <si>
    <t>AA-25.1.</t>
  </si>
  <si>
    <t>AA-25.2.</t>
  </si>
  <si>
    <t>AA-25.3.</t>
  </si>
  <si>
    <t>AA-25.4.</t>
  </si>
  <si>
    <t>AA-30.4.</t>
  </si>
  <si>
    <t>AA-32.2.</t>
  </si>
  <si>
    <t>AA-46.2.</t>
  </si>
  <si>
    <t>AA-46.3.</t>
  </si>
  <si>
    <t>AA-36.1.</t>
  </si>
  <si>
    <t>AA-36.2.</t>
  </si>
  <si>
    <t>AA-36.3.</t>
  </si>
  <si>
    <t>AA-37.1.</t>
  </si>
  <si>
    <t>AA-37.2.</t>
  </si>
  <si>
    <t>AA-42.1.</t>
  </si>
  <si>
    <t>AA-42.2.</t>
  </si>
  <si>
    <t>AA-43.1.</t>
  </si>
  <si>
    <t>AA-43.2.</t>
  </si>
  <si>
    <t>AA-44.1.</t>
  </si>
  <si>
    <t>AA-44.2.</t>
  </si>
  <si>
    <t>AA-44.3.</t>
  </si>
  <si>
    <t>Število imenovanj in razrešitev direktorjev višjih strokovnih šol (povpr. zadnjih treh let)</t>
  </si>
  <si>
    <t>Število pritožb v zvezi s statusom študentov višjih strokovnih šol (povp. zadnjih treh let)</t>
  </si>
  <si>
    <t>Število višjih strokovnih šol, ki za sprejem razpiše opravljanje preizkusa posebnih nadarjenosti + Število kandidatov</t>
  </si>
  <si>
    <t>Število ravnateljev in študentov</t>
  </si>
  <si>
    <t>Število višjih strokovnih šol in študijskih komisij šol</t>
  </si>
  <si>
    <t>Število višjih strokovnih šol in študentov</t>
  </si>
  <si>
    <t>Število všijih strokovih šol</t>
  </si>
  <si>
    <t>Število zaposlenih v višjih strokovnih šolah, ki sporočijo spremembe podatkov</t>
  </si>
  <si>
    <t xml:space="preserve">Šola preveri, če je delodajalec vpisan v razvid pri zbornici </t>
  </si>
  <si>
    <t>Število višjih strokovnih šol + število delodajalcev + število študentov</t>
  </si>
  <si>
    <t>Šola pošlje delodajalcu pogodbo o praktičnem izobraževanju, katero podpiše tudi študent</t>
  </si>
  <si>
    <t xml:space="preserve">Število delodajalecev, ki izvajajo praktični del izobraževanja </t>
  </si>
  <si>
    <t>Komisija za spremljanje in ugotavljanje kakovosti opravi primerjanje z drugimi šolami doma in v tujini ter
pripravlja poročila o evalvaciji.</t>
  </si>
  <si>
    <t>AA-9.3.</t>
  </si>
  <si>
    <t>AA-9.4.</t>
  </si>
  <si>
    <t>AA-13.4.</t>
  </si>
  <si>
    <t>AA-13.5.</t>
  </si>
  <si>
    <t>AA-14.2.</t>
  </si>
  <si>
    <t>AA-16.2.</t>
  </si>
  <si>
    <t>AA-16.3.</t>
  </si>
  <si>
    <t>AA-19.3.</t>
  </si>
  <si>
    <t>AA-26.4.</t>
  </si>
  <si>
    <t>AA-28.4.</t>
  </si>
  <si>
    <t>AA-37.3.</t>
  </si>
  <si>
    <t>AA-45.1.</t>
  </si>
  <si>
    <t>AA-45.2.</t>
  </si>
  <si>
    <t>AA-7.4.</t>
  </si>
  <si>
    <t>AA-7.5.</t>
  </si>
  <si>
    <t>-</t>
  </si>
  <si>
    <t>Kandidati pridobijo prijavo (lahko preko interneta).</t>
  </si>
  <si>
    <t>Kandidati pošljejo prijavo višješolski prijavni službi (lahko tudi elektronsko).</t>
  </si>
  <si>
    <t>Kandidati izpolnijo prijavo (lahko tudi elektronsko).</t>
  </si>
  <si>
    <t xml:space="preserve">Kandidati pridobijo in izpolnijo vlogo </t>
  </si>
  <si>
    <t>Študent kreira prošnjo za prilagoditev opravljanja obveznosti</t>
  </si>
  <si>
    <t>Študent posreduje prošnjo z dokazili o vzporednem izobraževanju ali vrhunskem športniku, mednarodnem tekmovanju v znanju</t>
  </si>
  <si>
    <t xml:space="preserve">Študent posreduje vlogo. </t>
  </si>
  <si>
    <t>Študent posreduje prošnjo z dokazili</t>
  </si>
  <si>
    <t>Predavateljski zbor oblikuje zahtevo za mnenje študentov.</t>
  </si>
  <si>
    <t>Študentski svet ali skupina študentov obravnava predlog</t>
  </si>
  <si>
    <t>Študentski svet ali skupina študentov vrne mnenje na predlog</t>
  </si>
  <si>
    <t>Predavateljski zbor posreduje vlogo strokovnemu svetu</t>
  </si>
  <si>
    <t>Predavateljski zbor posreduje vlogo študentom / študentskemu svetu</t>
  </si>
  <si>
    <t>Delodajalec
spremembe podatkov najkasneje v 8. dneh po njihovem nastanku posreduje pristojni zbornici na obrazcu.</t>
  </si>
  <si>
    <t>Število zbornic, ki vodijo register pogodb o praktičnem izobraževanju</t>
  </si>
  <si>
    <t>Pristojna zbornica vodi register pogodb o praktičnem izobraževanju v skladu s študijskim programom oz. register delodajalcev za praktično izobraževanje</t>
  </si>
  <si>
    <t>AA-13.6.</t>
  </si>
  <si>
    <t>AA-15.2.</t>
  </si>
  <si>
    <t>AA-20.3.</t>
  </si>
  <si>
    <t>AA-38.3.</t>
  </si>
  <si>
    <t>AA-38.4.</t>
  </si>
  <si>
    <t>AA-38.5.</t>
  </si>
  <si>
    <t>AA-39.3.</t>
  </si>
  <si>
    <t>Kandidati priložijo dokazila o izpolnjevanju pogojev za vpis v študijske programe</t>
  </si>
  <si>
    <t>Zaposleni napredujejo v nazivhi, določenih v sistemizaciji delovnih mest</t>
  </si>
  <si>
    <t>Predlogu priloži akt o ustanovitvi ter druga dokazila.</t>
  </si>
  <si>
    <t>AA-9.5.</t>
  </si>
  <si>
    <t>Ustanovitelj pošlje akt o ustanovitvi ter druga dokazila v potrditev Gospodarski zbornici Slovenije oziroma drugi pristojni zbornici.</t>
  </si>
  <si>
    <t>GZS ali druga pristojna zbornica potrdi akt in druga dokazila</t>
  </si>
  <si>
    <t>Direktor odloči o napredovanju delavcev v plačilne razrede ter predlaga njihovo napredovanje v nazive</t>
  </si>
  <si>
    <t>AA-14.4.</t>
  </si>
  <si>
    <t>AA-20.4.</t>
  </si>
  <si>
    <t>AA-20.5.</t>
  </si>
  <si>
    <t>AA-20.6.</t>
  </si>
  <si>
    <t>AA-22.4.</t>
  </si>
  <si>
    <t>AA-23.4.</t>
  </si>
  <si>
    <t>AA-24.5.</t>
  </si>
  <si>
    <t>AA-25.5.</t>
  </si>
  <si>
    <t>AA-26.5</t>
  </si>
  <si>
    <t>AA-27.4.</t>
  </si>
  <si>
    <t>AA-27.5.</t>
  </si>
  <si>
    <t>AA-29.4.</t>
  </si>
  <si>
    <t>AA-29.5.</t>
  </si>
  <si>
    <t>AA-30.5.</t>
  </si>
  <si>
    <t>AA-30.6.</t>
  </si>
  <si>
    <t>AA-35.5.</t>
  </si>
  <si>
    <t>AA-38.6.</t>
  </si>
  <si>
    <t>AA-38.7.</t>
  </si>
  <si>
    <t>AA-38.8.</t>
  </si>
  <si>
    <t>AA-40.4.</t>
  </si>
  <si>
    <t>AA-40.5.</t>
  </si>
  <si>
    <t>AA-41.3.</t>
  </si>
  <si>
    <t>AA-41.4.</t>
  </si>
  <si>
    <t>AA-42.3.</t>
  </si>
  <si>
    <t>AA-46.4.</t>
  </si>
  <si>
    <t>AA-46.5.</t>
  </si>
  <si>
    <t>ADMINISTR. STR.</t>
  </si>
  <si>
    <t>ADMINISTR. BREME</t>
  </si>
  <si>
    <t>korekcijski faktor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</si>
</sst>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\ &quot;SIT&quot;_-;\-* #,##0\ &quot;SIT&quot;_-;_-* &quot;-&quot;\ &quot;SIT&quot;_-;_-@_-"/>
    <numFmt numFmtId="166" formatCode="_-* #,##0.00\ _S_I_T_-;\-* #,##0.00\ _S_I_T_-;_-* &quot;-&quot;??\ _S_I_T_-;_-@_-"/>
    <numFmt numFmtId="167" formatCode="_-* #,##0\ _S_I_T_-;\-* #,##0\ _S_I_T_-;_-* &quot;-&quot;\ _S_I_T_-;_-@_-"/>
    <numFmt numFmtId="168" formatCode="_-* #,##0.00\ [$EUR]_-;\-* #,##0.00\ [$EUR]_-;_-* &quot;-&quot;??\ [$EUR]_-;_-@_-"/>
    <numFmt numFmtId="169" formatCode="#,##0.00\ &quot;€&quot;"/>
    <numFmt numFmtId="170" formatCode="[$-424]d\.\ mmmm\ yyyy"/>
  </numFmts>
  <fonts count="2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n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ck"/>
      <right style="medium"/>
      <top style="thick"/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thin"/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"/>
    </border>
    <border>
      <left style="medium"/>
      <right style="thick"/>
      <top>
        <color indexed="63"/>
      </top>
      <bottom style="thin"/>
    </border>
    <border>
      <left style="medium"/>
      <right style="thick"/>
      <top>
        <color indexed="63"/>
      </top>
      <bottom style="medium"/>
    </border>
    <border>
      <left style="medium"/>
      <right style="thick"/>
      <top style="thin"/>
      <bottom>
        <color indexed="63"/>
      </bottom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68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 applyProtection="1">
      <alignment horizontal="center"/>
      <protection locked="0"/>
    </xf>
    <xf numFmtId="168" fontId="3" fillId="0" borderId="12" xfId="0" applyNumberFormat="1" applyFont="1" applyFill="1" applyBorder="1" applyAlignment="1" applyProtection="1">
      <alignment/>
      <protection locked="0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/>
      <protection locked="0"/>
    </xf>
    <xf numFmtId="168" fontId="3" fillId="0" borderId="11" xfId="0" applyNumberFormat="1" applyFont="1" applyFill="1" applyBorder="1" applyAlignment="1" applyProtection="1">
      <alignment/>
      <protection locked="0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168" fontId="3" fillId="0" borderId="13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9" xfId="0" applyFont="1" applyFill="1" applyBorder="1" applyAlignment="1">
      <alignment/>
    </xf>
    <xf numFmtId="168" fontId="6" fillId="24" borderId="20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6" fillId="25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/>
    </xf>
    <xf numFmtId="0" fontId="26" fillId="0" borderId="12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vertical="center" wrapText="1"/>
    </xf>
    <xf numFmtId="14" fontId="6" fillId="0" borderId="0" xfId="0" applyNumberFormat="1" applyFont="1" applyBorder="1" applyAlignment="1" quotePrefix="1">
      <alignment horizontal="left"/>
    </xf>
    <xf numFmtId="0" fontId="3" fillId="0" borderId="12" xfId="0" applyFont="1" applyFill="1" applyBorder="1" applyAlignment="1" applyProtection="1">
      <alignment wrapText="1"/>
      <protection locked="0"/>
    </xf>
    <xf numFmtId="0" fontId="3" fillId="0" borderId="12" xfId="0" applyFont="1" applyFill="1" applyBorder="1" applyAlignment="1" applyProtection="1">
      <alignment horizontal="left" wrapText="1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68" fontId="3" fillId="0" borderId="0" xfId="0" applyNumberFormat="1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wrapText="1"/>
    </xf>
    <xf numFmtId="0" fontId="6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4" xfId="0" applyFont="1" applyFill="1" applyBorder="1" applyAlignment="1" applyProtection="1">
      <alignment horizontal="center"/>
      <protection locked="0"/>
    </xf>
    <xf numFmtId="168" fontId="3" fillId="0" borderId="24" xfId="0" applyNumberFormat="1" applyFont="1" applyFill="1" applyBorder="1" applyAlignment="1" applyProtection="1">
      <alignment/>
      <protection locked="0"/>
    </xf>
    <xf numFmtId="0" fontId="6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5" xfId="0" applyFont="1" applyFill="1" applyBorder="1" applyAlignment="1" applyProtection="1">
      <alignment horizontal="center"/>
      <protection locked="0"/>
    </xf>
    <xf numFmtId="168" fontId="3" fillId="0" borderId="25" xfId="0" applyNumberFormat="1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25" xfId="0" applyFont="1" applyFill="1" applyBorder="1" applyAlignment="1" applyProtection="1">
      <alignment horizontal="left" wrapText="1"/>
      <protection locked="0"/>
    </xf>
    <xf numFmtId="0" fontId="6" fillId="0" borderId="12" xfId="0" applyFont="1" applyFill="1" applyBorder="1" applyAlignment="1">
      <alignment horizontal="center"/>
    </xf>
    <xf numFmtId="0" fontId="3" fillId="0" borderId="13" xfId="0" applyFont="1" applyFill="1" applyBorder="1" applyAlignment="1" applyProtection="1">
      <alignment horizontal="left" wrapText="1"/>
      <protection locked="0"/>
    </xf>
    <xf numFmtId="0" fontId="6" fillId="0" borderId="2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5" xfId="0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/>
    </xf>
    <xf numFmtId="0" fontId="3" fillId="0" borderId="26" xfId="0" applyFont="1" applyFill="1" applyBorder="1" applyAlignment="1" applyProtection="1">
      <alignment horizontal="left" wrapText="1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168" fontId="3" fillId="0" borderId="26" xfId="0" applyNumberFormat="1" applyFont="1" applyFill="1" applyBorder="1" applyAlignment="1" applyProtection="1">
      <alignment/>
      <protection locked="0"/>
    </xf>
    <xf numFmtId="0" fontId="3" fillId="0" borderId="24" xfId="0" applyFont="1" applyFill="1" applyBorder="1" applyAlignment="1" applyProtection="1">
      <alignment horizontal="left" wrapText="1"/>
      <protection locked="0"/>
    </xf>
    <xf numFmtId="0" fontId="3" fillId="0" borderId="26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>
      <alignment horizontal="center" vertical="center"/>
    </xf>
    <xf numFmtId="0" fontId="3" fillId="26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 applyProtection="1">
      <alignment horizontal="left" wrapText="1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>
      <alignment horizontal="center" vertical="center"/>
    </xf>
    <xf numFmtId="168" fontId="3" fillId="26" borderId="13" xfId="0" applyNumberFormat="1" applyFont="1" applyFill="1" applyBorder="1" applyAlignment="1" applyProtection="1">
      <alignment/>
      <protection locked="0"/>
    </xf>
    <xf numFmtId="168" fontId="3" fillId="26" borderId="11" xfId="0" applyNumberFormat="1" applyFont="1" applyFill="1" applyBorder="1" applyAlignment="1" applyProtection="1">
      <alignment/>
      <protection locked="0"/>
    </xf>
    <xf numFmtId="168" fontId="3" fillId="0" borderId="11" xfId="0" applyNumberFormat="1" applyFont="1" applyFill="1" applyBorder="1" applyAlignment="1" applyProtection="1" quotePrefix="1">
      <alignment/>
      <protection locked="0"/>
    </xf>
    <xf numFmtId="168" fontId="3" fillId="0" borderId="13" xfId="0" applyNumberFormat="1" applyFont="1" applyFill="1" applyBorder="1" applyAlignment="1" applyProtection="1" quotePrefix="1">
      <alignment/>
      <protection locked="0"/>
    </xf>
    <xf numFmtId="168" fontId="3" fillId="0" borderId="12" xfId="0" applyNumberFormat="1" applyFont="1" applyFill="1" applyBorder="1" applyAlignment="1" applyProtection="1" quotePrefix="1">
      <alignment/>
      <protection locked="0"/>
    </xf>
    <xf numFmtId="0" fontId="3" fillId="0" borderId="13" xfId="0" applyFont="1" applyFill="1" applyBorder="1" applyAlignment="1">
      <alignment horizontal="center" wrapText="1"/>
    </xf>
    <xf numFmtId="0" fontId="3" fillId="26" borderId="1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 applyProtection="1">
      <alignment horizontal="center"/>
      <protection locked="0"/>
    </xf>
    <xf numFmtId="168" fontId="3" fillId="0" borderId="30" xfId="0" applyNumberFormat="1" applyFont="1" applyFill="1" applyBorder="1" applyAlignment="1" applyProtection="1">
      <alignment/>
      <protection locked="0"/>
    </xf>
    <xf numFmtId="0" fontId="26" fillId="0" borderId="30" xfId="0" applyFon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 horizontal="left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0" fontId="26" fillId="0" borderId="29" xfId="0" applyFon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 applyProtection="1">
      <alignment horizontal="left" vertical="center" wrapText="1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 applyProtection="1">
      <alignment horizontal="center"/>
      <protection locked="0"/>
    </xf>
    <xf numFmtId="168" fontId="3" fillId="0" borderId="29" xfId="0" applyNumberFormat="1" applyFont="1" applyFill="1" applyBorder="1" applyAlignment="1" applyProtection="1">
      <alignment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>
      <alignment wrapText="1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left" wrapText="1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>
      <alignment horizontal="center"/>
    </xf>
    <xf numFmtId="0" fontId="3" fillId="0" borderId="29" xfId="0" applyFont="1" applyFill="1" applyBorder="1" applyAlignment="1" applyProtection="1">
      <alignment horizontal="left" wrapText="1"/>
      <protection locked="0"/>
    </xf>
    <xf numFmtId="0" fontId="6" fillId="0" borderId="1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168" fontId="3" fillId="0" borderId="29" xfId="0" applyNumberFormat="1" applyFont="1" applyFill="1" applyBorder="1" applyAlignment="1" applyProtection="1" quotePrefix="1">
      <alignment/>
      <protection locked="0"/>
    </xf>
    <xf numFmtId="0" fontId="3" fillId="0" borderId="29" xfId="0" applyFont="1" applyFill="1" applyBorder="1" applyAlignment="1" applyProtection="1">
      <alignment horizontal="left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3" fillId="0" borderId="32" xfId="0" applyFont="1" applyFill="1" applyBorder="1" applyAlignment="1" applyProtection="1">
      <alignment horizontal="left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3" fillId="0" borderId="32" xfId="0" applyFont="1" applyFill="1" applyBorder="1" applyAlignment="1">
      <alignment horizontal="center" wrapText="1"/>
    </xf>
    <xf numFmtId="0" fontId="3" fillId="0" borderId="32" xfId="0" applyFont="1" applyFill="1" applyBorder="1" applyAlignment="1" applyProtection="1">
      <alignment horizontal="center"/>
      <protection locked="0"/>
    </xf>
    <xf numFmtId="168" fontId="3" fillId="0" borderId="32" xfId="0" applyNumberFormat="1" applyFont="1" applyFill="1" applyBorder="1" applyAlignment="1" applyProtection="1">
      <alignment/>
      <protection locked="0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3" borderId="1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 applyProtection="1">
      <alignment horizontal="center"/>
      <protection locked="0"/>
    </xf>
    <xf numFmtId="0" fontId="3" fillId="3" borderId="30" xfId="0" applyFont="1" applyFill="1" applyBorder="1" applyAlignment="1" applyProtection="1">
      <alignment horizontal="center"/>
      <protection locked="0"/>
    </xf>
    <xf numFmtId="0" fontId="26" fillId="3" borderId="12" xfId="0" applyFont="1" applyFill="1" applyBorder="1" applyAlignment="1" applyProtection="1">
      <alignment horizontal="center"/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0" fontId="6" fillId="3" borderId="13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 applyProtection="1">
      <alignment horizontal="center"/>
      <protection locked="0"/>
    </xf>
    <xf numFmtId="0" fontId="3" fillId="3" borderId="24" xfId="0" applyFont="1" applyFill="1" applyBorder="1" applyAlignment="1">
      <alignment horizontal="center" wrapText="1"/>
    </xf>
    <xf numFmtId="0" fontId="3" fillId="3" borderId="2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12" xfId="0" applyFont="1" applyFill="1" applyBorder="1" applyAlignment="1">
      <alignment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" fillId="26" borderId="20" xfId="0" applyFont="1" applyFill="1" applyBorder="1" applyAlignment="1">
      <alignment horizontal="center" vertical="center" wrapText="1"/>
    </xf>
    <xf numFmtId="0" fontId="6" fillId="26" borderId="24" xfId="0" applyFont="1" applyFill="1" applyBorder="1" applyAlignment="1">
      <alignment horizontal="center" vertical="center" wrapText="1"/>
    </xf>
    <xf numFmtId="0" fontId="6" fillId="26" borderId="2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Fill="1" applyBorder="1" applyAlignment="1">
      <alignment horizont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Fill="1" applyBorder="1" applyAlignment="1">
      <alignment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 applyProtection="1">
      <alignment wrapText="1"/>
      <protection locked="0"/>
    </xf>
    <xf numFmtId="0" fontId="3" fillId="0" borderId="24" xfId="0" applyFont="1" applyFill="1" applyBorder="1" applyAlignment="1">
      <alignment wrapText="1"/>
    </xf>
    <xf numFmtId="0" fontId="0" fillId="0" borderId="24" xfId="0" applyFill="1" applyBorder="1" applyAlignment="1">
      <alignment horizontal="center" vertical="center"/>
    </xf>
    <xf numFmtId="0" fontId="4" fillId="0" borderId="41" xfId="0" applyFont="1" applyBorder="1" applyAlignment="1">
      <alignment wrapText="1"/>
    </xf>
    <xf numFmtId="0" fontId="4" fillId="0" borderId="42" xfId="0" applyFont="1" applyBorder="1" applyAlignment="1">
      <alignment wrapText="1"/>
    </xf>
    <xf numFmtId="0" fontId="3" fillId="0" borderId="42" xfId="0" applyFont="1" applyBorder="1" applyAlignment="1">
      <alignment wrapText="1"/>
    </xf>
    <xf numFmtId="0" fontId="3" fillId="0" borderId="43" xfId="0" applyFont="1" applyBorder="1" applyAlignment="1">
      <alignment wrapText="1"/>
    </xf>
    <xf numFmtId="0" fontId="4" fillId="0" borderId="44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45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3" fillId="0" borderId="47" xfId="0" applyFont="1" applyBorder="1" applyAlignment="1">
      <alignment wrapText="1"/>
    </xf>
    <xf numFmtId="0" fontId="3" fillId="0" borderId="48" xfId="0" applyFont="1" applyBorder="1" applyAlignment="1">
      <alignment wrapText="1"/>
    </xf>
    <xf numFmtId="0" fontId="3" fillId="0" borderId="49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50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49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0" fillId="0" borderId="25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39" xfId="0" applyBorder="1" applyAlignment="1">
      <alignment wrapText="1"/>
    </xf>
    <xf numFmtId="0" fontId="0" fillId="0" borderId="25" xfId="0" applyBorder="1" applyAlignment="1">
      <alignment wrapText="1"/>
    </xf>
    <xf numFmtId="0" fontId="3" fillId="0" borderId="24" xfId="0" applyFont="1" applyFill="1" applyBorder="1" applyAlignment="1" applyProtection="1">
      <alignment wrapText="1"/>
      <protection locked="0"/>
    </xf>
    <xf numFmtId="168" fontId="3" fillId="0" borderId="0" xfId="0" applyNumberFormat="1" applyFont="1" applyAlignment="1">
      <alignment/>
    </xf>
    <xf numFmtId="168" fontId="6" fillId="17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52" xfId="0" applyFont="1" applyBorder="1" applyAlignment="1">
      <alignment horizontal="center" vertical="center" wrapText="1"/>
    </xf>
    <xf numFmtId="168" fontId="3" fillId="0" borderId="11" xfId="0" applyNumberFormat="1" applyFont="1" applyFill="1" applyBorder="1" applyAlignment="1" applyProtection="1">
      <alignment horizontal="right"/>
      <protection/>
    </xf>
    <xf numFmtId="0" fontId="3" fillId="0" borderId="53" xfId="0" applyFont="1" applyFill="1" applyBorder="1" applyAlignment="1">
      <alignment horizontal="center"/>
    </xf>
    <xf numFmtId="168" fontId="3" fillId="0" borderId="12" xfId="0" applyNumberFormat="1" applyFont="1" applyFill="1" applyBorder="1" applyAlignment="1" applyProtection="1">
      <alignment horizontal="right"/>
      <protection/>
    </xf>
    <xf numFmtId="168" fontId="3" fillId="0" borderId="26" xfId="0" applyNumberFormat="1" applyFont="1" applyFill="1" applyBorder="1" applyAlignment="1" applyProtection="1">
      <alignment horizontal="right"/>
      <protection/>
    </xf>
    <xf numFmtId="0" fontId="3" fillId="0" borderId="54" xfId="0" applyFont="1" applyFill="1" applyBorder="1" applyAlignment="1">
      <alignment horizontal="center"/>
    </xf>
    <xf numFmtId="168" fontId="3" fillId="0" borderId="30" xfId="0" applyNumberFormat="1" applyFont="1" applyFill="1" applyBorder="1" applyAlignment="1" applyProtection="1">
      <alignment horizontal="right"/>
      <protection/>
    </xf>
    <xf numFmtId="0" fontId="3" fillId="0" borderId="55" xfId="0" applyFont="1" applyFill="1" applyBorder="1" applyAlignment="1">
      <alignment horizontal="center"/>
    </xf>
    <xf numFmtId="168" fontId="3" fillId="0" borderId="13" xfId="0" applyNumberFormat="1" applyFont="1" applyFill="1" applyBorder="1" applyAlignment="1" applyProtection="1">
      <alignment horizontal="right"/>
      <protection/>
    </xf>
    <xf numFmtId="0" fontId="3" fillId="0" borderId="56" xfId="0" applyFont="1" applyFill="1" applyBorder="1" applyAlignment="1">
      <alignment horizontal="center"/>
    </xf>
    <xf numFmtId="168" fontId="3" fillId="0" borderId="29" xfId="0" applyNumberFormat="1" applyFont="1" applyFill="1" applyBorder="1" applyAlignment="1" applyProtection="1">
      <alignment horizontal="right"/>
      <protection/>
    </xf>
    <xf numFmtId="0" fontId="3" fillId="0" borderId="57" xfId="0" applyFont="1" applyFill="1" applyBorder="1" applyAlignment="1">
      <alignment horizontal="center"/>
    </xf>
    <xf numFmtId="168" fontId="3" fillId="0" borderId="23" xfId="0" applyNumberFormat="1" applyFont="1" applyFill="1" applyBorder="1" applyAlignment="1" applyProtection="1">
      <alignment horizontal="right"/>
      <protection/>
    </xf>
    <xf numFmtId="0" fontId="3" fillId="0" borderId="58" xfId="0" applyFont="1" applyFill="1" applyBorder="1" applyAlignment="1">
      <alignment horizontal="center"/>
    </xf>
    <xf numFmtId="168" fontId="3" fillId="0" borderId="59" xfId="0" applyNumberFormat="1" applyFont="1" applyFill="1" applyBorder="1" applyAlignment="1" applyProtection="1">
      <alignment horizontal="right"/>
      <protection/>
    </xf>
    <xf numFmtId="168" fontId="3" fillId="0" borderId="24" xfId="0" applyNumberFormat="1" applyFont="1" applyFill="1" applyBorder="1" applyAlignment="1" applyProtection="1">
      <alignment horizontal="right"/>
      <protection/>
    </xf>
    <xf numFmtId="168" fontId="3" fillId="0" borderId="60" xfId="0" applyNumberFormat="1" applyFont="1" applyFill="1" applyBorder="1" applyAlignment="1" applyProtection="1">
      <alignment horizontal="right"/>
      <protection/>
    </xf>
    <xf numFmtId="168" fontId="3" fillId="0" borderId="61" xfId="0" applyNumberFormat="1" applyFont="1" applyFill="1" applyBorder="1" applyAlignment="1" applyProtection="1">
      <alignment horizontal="right"/>
      <protection/>
    </xf>
    <xf numFmtId="0" fontId="3" fillId="0" borderId="62" xfId="0" applyFont="1" applyFill="1" applyBorder="1" applyAlignment="1">
      <alignment horizontal="center"/>
    </xf>
    <xf numFmtId="168" fontId="3" fillId="3" borderId="12" xfId="0" applyNumberFormat="1" applyFont="1" applyFill="1" applyBorder="1" applyAlignment="1" applyProtection="1">
      <alignment horizontal="right"/>
      <protection/>
    </xf>
    <xf numFmtId="168" fontId="3" fillId="3" borderId="26" xfId="0" applyNumberFormat="1" applyFont="1" applyFill="1" applyBorder="1" applyAlignment="1" applyProtection="1">
      <alignment horizontal="right"/>
      <protection/>
    </xf>
    <xf numFmtId="0" fontId="3" fillId="3" borderId="56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168" fontId="3" fillId="0" borderId="11" xfId="0" applyNumberFormat="1" applyFont="1" applyFill="1" applyBorder="1" applyAlignment="1" applyProtection="1" quotePrefix="1">
      <alignment horizontal="right"/>
      <protection/>
    </xf>
    <xf numFmtId="0" fontId="3" fillId="0" borderId="53" xfId="0" applyFont="1" applyFill="1" applyBorder="1" applyAlignment="1" quotePrefix="1">
      <alignment horizontal="center"/>
    </xf>
    <xf numFmtId="168" fontId="3" fillId="0" borderId="12" xfId="0" applyNumberFormat="1" applyFont="1" applyFill="1" applyBorder="1" applyAlignment="1" applyProtection="1" quotePrefix="1">
      <alignment horizontal="right"/>
      <protection/>
    </xf>
    <xf numFmtId="168" fontId="3" fillId="0" borderId="26" xfId="0" applyNumberFormat="1" applyFont="1" applyFill="1" applyBorder="1" applyAlignment="1" applyProtection="1" quotePrefix="1">
      <alignment horizontal="right"/>
      <protection/>
    </xf>
    <xf numFmtId="0" fontId="3" fillId="0" borderId="56" xfId="0" applyFont="1" applyFill="1" applyBorder="1" applyAlignment="1" quotePrefix="1">
      <alignment horizontal="center"/>
    </xf>
    <xf numFmtId="0" fontId="3" fillId="0" borderId="54" xfId="0" applyFont="1" applyFill="1" applyBorder="1" applyAlignment="1" quotePrefix="1">
      <alignment horizontal="center"/>
    </xf>
    <xf numFmtId="168" fontId="3" fillId="0" borderId="30" xfId="0" applyNumberFormat="1" applyFont="1" applyFill="1" applyBorder="1" applyAlignment="1" applyProtection="1" quotePrefix="1">
      <alignment horizontal="right"/>
      <protection/>
    </xf>
    <xf numFmtId="0" fontId="3" fillId="0" borderId="57" xfId="0" applyFont="1" applyFill="1" applyBorder="1" applyAlignment="1" quotePrefix="1">
      <alignment horizontal="center"/>
    </xf>
    <xf numFmtId="168" fontId="3" fillId="0" borderId="32" xfId="0" applyNumberFormat="1" applyFont="1" applyFill="1" applyBorder="1" applyAlignment="1" applyProtection="1">
      <alignment horizontal="right"/>
      <protection/>
    </xf>
    <xf numFmtId="0" fontId="3" fillId="0" borderId="64" xfId="0" applyFont="1" applyFill="1" applyBorder="1" applyAlignment="1">
      <alignment horizontal="center"/>
    </xf>
    <xf numFmtId="168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1057275</xdr:colOff>
      <xdr:row>5</xdr:row>
      <xdr:rowOff>142875</xdr:rowOff>
    </xdr:to>
    <xdr:pic>
      <xdr:nvPicPr>
        <xdr:cNvPr id="1" name="Picture 2" descr="LOGOTIP-ESS-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905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207"/>
  <sheetViews>
    <sheetView tabSelected="1" zoomScale="90" zoomScaleNormal="90" workbookViewId="0" topLeftCell="L1">
      <selection activeCell="M224" sqref="M224"/>
    </sheetView>
  </sheetViews>
  <sheetFormatPr defaultColWidth="9.140625" defaultRowHeight="12" customHeight="1"/>
  <cols>
    <col min="1" max="1" width="27.7109375" style="3" customWidth="1"/>
    <col min="2" max="2" width="15.8515625" style="3" customWidth="1"/>
    <col min="3" max="3" width="26.57421875" style="3" customWidth="1"/>
    <col min="4" max="4" width="26.8515625" style="3" customWidth="1"/>
    <col min="5" max="5" width="9.140625" style="3" customWidth="1"/>
    <col min="6" max="6" width="11.140625" style="3" customWidth="1"/>
    <col min="7" max="7" width="7.57421875" style="3" customWidth="1"/>
    <col min="8" max="8" width="23.421875" style="3" customWidth="1"/>
    <col min="9" max="9" width="8.8515625" style="3" customWidth="1"/>
    <col min="10" max="10" width="8.7109375" style="3" customWidth="1"/>
    <col min="11" max="11" width="29.00390625" style="3" customWidth="1"/>
    <col min="12" max="12" width="9.140625" style="3" customWidth="1"/>
    <col min="13" max="13" width="29.421875" style="3" customWidth="1"/>
    <col min="14" max="14" width="10.8515625" style="3" customWidth="1"/>
    <col min="15" max="15" width="11.140625" style="3" customWidth="1"/>
    <col min="16" max="16" width="25.7109375" style="3" customWidth="1"/>
    <col min="17" max="17" width="10.140625" style="3" customWidth="1"/>
    <col min="18" max="18" width="18.28125" style="3" customWidth="1"/>
    <col min="19" max="19" width="20.140625" style="3" customWidth="1"/>
    <col min="20" max="16384" width="9.140625" style="3" customWidth="1"/>
  </cols>
  <sheetData>
    <row r="2" ht="12" customHeight="1" thickBot="1"/>
    <row r="3" spans="3:17" ht="12" customHeight="1" thickBot="1" thickTop="1">
      <c r="C3" s="248" t="s">
        <v>63</v>
      </c>
      <c r="D3" s="25" t="s">
        <v>40</v>
      </c>
      <c r="E3" s="230" t="s">
        <v>22</v>
      </c>
      <c r="F3" s="231"/>
      <c r="G3" s="232"/>
      <c r="H3" s="233"/>
      <c r="I3" s="24"/>
      <c r="J3" s="236" t="s">
        <v>59</v>
      </c>
      <c r="K3" s="237"/>
      <c r="L3" s="234" t="s">
        <v>23</v>
      </c>
      <c r="M3" s="234"/>
      <c r="N3" s="234"/>
      <c r="O3" s="234"/>
      <c r="P3" s="26"/>
      <c r="Q3" s="1"/>
    </row>
    <row r="4" spans="3:17" ht="12" customHeight="1">
      <c r="C4" s="249"/>
      <c r="D4" s="25" t="s">
        <v>41</v>
      </c>
      <c r="E4" s="246" t="s">
        <v>10</v>
      </c>
      <c r="F4" s="235"/>
      <c r="G4" s="235"/>
      <c r="H4" s="247"/>
      <c r="I4" s="24"/>
      <c r="J4" s="37" t="s">
        <v>60</v>
      </c>
      <c r="K4" s="35"/>
      <c r="L4" s="235" t="s">
        <v>24</v>
      </c>
      <c r="M4" s="235"/>
      <c r="N4" s="235"/>
      <c r="O4" s="235"/>
      <c r="P4" s="27"/>
      <c r="Q4" s="1"/>
    </row>
    <row r="5" spans="3:17" ht="12" customHeight="1">
      <c r="C5" s="52" t="s">
        <v>64</v>
      </c>
      <c r="D5" s="25" t="s">
        <v>42</v>
      </c>
      <c r="E5" s="34" t="s">
        <v>11</v>
      </c>
      <c r="F5" s="5"/>
      <c r="G5" s="5"/>
      <c r="H5" s="35"/>
      <c r="I5" s="5"/>
      <c r="J5" s="37" t="s">
        <v>61</v>
      </c>
      <c r="K5" s="35"/>
      <c r="L5" s="235" t="s">
        <v>25</v>
      </c>
      <c r="M5" s="235"/>
      <c r="N5" s="235"/>
      <c r="O5" s="235"/>
      <c r="P5" s="27"/>
      <c r="Q5" s="1"/>
    </row>
    <row r="6" spans="4:17" ht="12" customHeight="1" thickBot="1">
      <c r="D6" s="25" t="s">
        <v>43</v>
      </c>
      <c r="E6" s="34" t="s">
        <v>12</v>
      </c>
      <c r="F6" s="5"/>
      <c r="G6" s="5"/>
      <c r="H6" s="35"/>
      <c r="I6" s="5"/>
      <c r="J6" s="38" t="s">
        <v>62</v>
      </c>
      <c r="K6" s="36"/>
      <c r="L6" s="1" t="s">
        <v>26</v>
      </c>
      <c r="M6" s="2"/>
      <c r="N6" s="1"/>
      <c r="O6" s="1"/>
      <c r="P6" s="27"/>
      <c r="Q6" s="1"/>
    </row>
    <row r="7" spans="3:20" ht="12" customHeight="1">
      <c r="C7" s="4"/>
      <c r="D7" s="25" t="s">
        <v>44</v>
      </c>
      <c r="E7" s="34" t="s">
        <v>13</v>
      </c>
      <c r="F7" s="5"/>
      <c r="G7" s="5"/>
      <c r="H7" s="35"/>
      <c r="I7" s="5"/>
      <c r="J7" s="5"/>
      <c r="K7" s="6"/>
      <c r="L7" s="240" t="s">
        <v>27</v>
      </c>
      <c r="M7" s="235"/>
      <c r="N7" s="235"/>
      <c r="O7" s="235"/>
      <c r="P7" s="27"/>
      <c r="Q7" s="1"/>
      <c r="S7" s="265"/>
      <c r="T7" s="265"/>
    </row>
    <row r="8" spans="3:20" ht="12" customHeight="1">
      <c r="C8" s="4"/>
      <c r="D8" s="25" t="s">
        <v>45</v>
      </c>
      <c r="E8" s="34" t="s">
        <v>14</v>
      </c>
      <c r="F8" s="5"/>
      <c r="G8" s="5"/>
      <c r="H8" s="35"/>
      <c r="I8" s="5"/>
      <c r="J8" s="5"/>
      <c r="K8" s="6"/>
      <c r="L8" s="240" t="s">
        <v>28</v>
      </c>
      <c r="M8" s="235"/>
      <c r="N8" s="235"/>
      <c r="O8" s="235"/>
      <c r="P8" s="27"/>
      <c r="Q8" s="1"/>
      <c r="S8" s="265"/>
      <c r="T8" s="265"/>
    </row>
    <row r="9" spans="3:20" ht="12" customHeight="1">
      <c r="C9" s="4"/>
      <c r="D9" s="25" t="s">
        <v>46</v>
      </c>
      <c r="E9" s="34" t="s">
        <v>15</v>
      </c>
      <c r="F9" s="5"/>
      <c r="G9" s="5"/>
      <c r="H9" s="35"/>
      <c r="I9" s="5"/>
      <c r="J9" s="5"/>
      <c r="K9" s="6"/>
      <c r="L9" s="240" t="s">
        <v>29</v>
      </c>
      <c r="M9" s="235"/>
      <c r="N9" s="235"/>
      <c r="O9" s="235"/>
      <c r="P9" s="27"/>
      <c r="Q9" s="1"/>
      <c r="S9" s="265"/>
      <c r="T9" s="265"/>
    </row>
    <row r="10" spans="3:20" ht="12" customHeight="1">
      <c r="C10" s="4"/>
      <c r="D10" s="25" t="s">
        <v>47</v>
      </c>
      <c r="E10" s="34" t="s">
        <v>16</v>
      </c>
      <c r="F10" s="5"/>
      <c r="G10" s="5"/>
      <c r="H10" s="35"/>
      <c r="I10" s="5"/>
      <c r="J10" s="5"/>
      <c r="K10" s="6"/>
      <c r="L10" s="240" t="s">
        <v>30</v>
      </c>
      <c r="M10" s="235"/>
      <c r="N10" s="235"/>
      <c r="O10" s="235"/>
      <c r="P10" s="27"/>
      <c r="Q10" s="1"/>
      <c r="S10" s="265"/>
      <c r="T10" s="265"/>
    </row>
    <row r="11" spans="3:20" ht="12" customHeight="1">
      <c r="C11" s="4"/>
      <c r="D11" s="25" t="s">
        <v>48</v>
      </c>
      <c r="E11" s="246" t="s">
        <v>17</v>
      </c>
      <c r="F11" s="235"/>
      <c r="G11" s="235"/>
      <c r="H11" s="247"/>
      <c r="I11" s="24"/>
      <c r="J11" s="24"/>
      <c r="K11" s="6"/>
      <c r="L11" s="240" t="s">
        <v>31</v>
      </c>
      <c r="M11" s="235"/>
      <c r="N11" s="235"/>
      <c r="O11" s="235"/>
      <c r="P11" s="27"/>
      <c r="Q11" s="1"/>
      <c r="S11" s="265"/>
      <c r="T11" s="265"/>
    </row>
    <row r="12" spans="3:20" ht="12" customHeight="1" thickBot="1">
      <c r="C12" s="4"/>
      <c r="D12" s="25" t="s">
        <v>49</v>
      </c>
      <c r="E12" s="34" t="s">
        <v>18</v>
      </c>
      <c r="F12" s="5"/>
      <c r="G12" s="5"/>
      <c r="H12" s="35"/>
      <c r="I12" s="5"/>
      <c r="J12" s="5"/>
      <c r="K12" s="6"/>
      <c r="L12" s="244" t="s">
        <v>32</v>
      </c>
      <c r="M12" s="245"/>
      <c r="N12" s="245"/>
      <c r="O12" s="245"/>
      <c r="P12" s="27"/>
      <c r="Q12" s="1"/>
      <c r="S12" s="265"/>
      <c r="T12" s="265"/>
    </row>
    <row r="13" spans="3:20" ht="12" customHeight="1" hidden="1">
      <c r="C13" s="4"/>
      <c r="D13" s="25" t="s">
        <v>50</v>
      </c>
      <c r="E13" s="246" t="s">
        <v>19</v>
      </c>
      <c r="F13" s="235"/>
      <c r="G13" s="235"/>
      <c r="H13" s="247"/>
      <c r="I13" s="24"/>
      <c r="J13" s="24"/>
      <c r="K13" s="6"/>
      <c r="L13" s="240" t="s">
        <v>33</v>
      </c>
      <c r="M13" s="235"/>
      <c r="N13" s="235"/>
      <c r="O13" s="235"/>
      <c r="P13" s="27"/>
      <c r="Q13" s="1"/>
      <c r="S13" s="265"/>
      <c r="T13" s="265"/>
    </row>
    <row r="14" spans="3:20" ht="12" customHeight="1" hidden="1" thickBot="1">
      <c r="C14" s="4"/>
      <c r="D14" s="25" t="s">
        <v>51</v>
      </c>
      <c r="E14" s="34" t="s">
        <v>20</v>
      </c>
      <c r="F14" s="5"/>
      <c r="G14" s="5"/>
      <c r="H14" s="35"/>
      <c r="I14" s="5"/>
      <c r="J14" s="5"/>
      <c r="K14" s="6"/>
      <c r="L14" s="238" t="s">
        <v>34</v>
      </c>
      <c r="M14" s="239"/>
      <c r="N14" s="239"/>
      <c r="O14" s="239"/>
      <c r="P14" s="28"/>
      <c r="Q14" s="1"/>
      <c r="S14" s="265"/>
      <c r="T14" s="265"/>
    </row>
    <row r="15" spans="3:20" ht="12" customHeight="1" hidden="1" thickTop="1">
      <c r="C15" s="4"/>
      <c r="D15" s="25" t="s">
        <v>52</v>
      </c>
      <c r="E15" s="34" t="s">
        <v>21</v>
      </c>
      <c r="F15" s="5"/>
      <c r="G15" s="5"/>
      <c r="H15" s="35"/>
      <c r="I15" s="5"/>
      <c r="J15" s="5"/>
      <c r="K15" s="5"/>
      <c r="L15" s="1"/>
      <c r="M15" s="7"/>
      <c r="S15" s="265"/>
      <c r="T15" s="265"/>
    </row>
    <row r="16" spans="1:20" ht="12" customHeight="1" hidden="1">
      <c r="A16" s="4"/>
      <c r="C16" s="4"/>
      <c r="D16" s="25" t="s">
        <v>53</v>
      </c>
      <c r="E16" s="34" t="s">
        <v>39</v>
      </c>
      <c r="F16" s="5"/>
      <c r="G16" s="5"/>
      <c r="H16" s="35"/>
      <c r="I16" s="5"/>
      <c r="J16" s="5"/>
      <c r="K16" s="5"/>
      <c r="L16" s="1"/>
      <c r="M16" s="7"/>
      <c r="S16" s="265"/>
      <c r="T16" s="265"/>
    </row>
    <row r="17" spans="1:20" ht="12" customHeight="1" hidden="1" thickBot="1">
      <c r="A17" s="4"/>
      <c r="C17" s="4"/>
      <c r="D17" s="25" t="s">
        <v>54</v>
      </c>
      <c r="E17" s="241" t="s">
        <v>38</v>
      </c>
      <c r="F17" s="242"/>
      <c r="G17" s="242"/>
      <c r="H17" s="243"/>
      <c r="I17" s="24"/>
      <c r="J17" s="24"/>
      <c r="K17" s="5"/>
      <c r="L17" s="1"/>
      <c r="M17" s="7"/>
      <c r="S17" s="265"/>
      <c r="T17" s="265"/>
    </row>
    <row r="18" spans="1:13" ht="12" customHeight="1" hidden="1">
      <c r="A18" s="4"/>
      <c r="B18" s="1"/>
      <c r="C18" s="2"/>
      <c r="D18" s="1"/>
      <c r="E18" s="24"/>
      <c r="F18" s="24"/>
      <c r="G18" s="24"/>
      <c r="H18" s="24"/>
      <c r="I18" s="24"/>
      <c r="J18" s="24"/>
      <c r="K18" s="5"/>
      <c r="L18" s="1"/>
      <c r="M18" s="7"/>
    </row>
    <row r="19" spans="1:20" ht="12" customHeight="1" hidden="1">
      <c r="A19" s="4"/>
      <c r="B19" s="1"/>
      <c r="C19" s="2"/>
      <c r="D19" s="1"/>
      <c r="E19" s="24"/>
      <c r="F19" s="24"/>
      <c r="G19" s="24"/>
      <c r="H19" s="24"/>
      <c r="I19" s="24"/>
      <c r="J19" s="24"/>
      <c r="K19" s="5"/>
      <c r="L19" s="1"/>
      <c r="M19" s="7"/>
      <c r="S19" s="265"/>
      <c r="T19" s="265"/>
    </row>
    <row r="20" spans="1:20" ht="12" customHeight="1" hidden="1">
      <c r="A20" s="1" t="s">
        <v>67</v>
      </c>
      <c r="B20" s="1"/>
      <c r="C20" s="2"/>
      <c r="D20" s="1"/>
      <c r="E20" s="24"/>
      <c r="F20" s="24"/>
      <c r="G20" s="24"/>
      <c r="H20" s="24"/>
      <c r="I20" s="24"/>
      <c r="J20" s="24"/>
      <c r="K20" s="5"/>
      <c r="L20" s="1"/>
      <c r="M20" s="7"/>
      <c r="S20" s="265"/>
      <c r="T20" s="265"/>
    </row>
    <row r="21" spans="1:20" ht="12" customHeight="1" hidden="1" thickBot="1">
      <c r="A21" s="57" t="s">
        <v>68</v>
      </c>
      <c r="C21" s="2"/>
      <c r="E21" s="1"/>
      <c r="F21" s="1"/>
      <c r="G21" s="1"/>
      <c r="H21" s="1"/>
      <c r="I21" s="1"/>
      <c r="J21" s="1"/>
      <c r="K21" s="8"/>
      <c r="M21" s="7"/>
      <c r="S21" s="265"/>
      <c r="T21" s="265"/>
    </row>
    <row r="22" spans="1:20" s="8" customFormat="1" ht="34.5" customHeight="1" thickBot="1" thickTop="1">
      <c r="A22" s="43" t="s">
        <v>4</v>
      </c>
      <c r="B22" s="44" t="s">
        <v>5</v>
      </c>
      <c r="C22" s="40" t="s">
        <v>37</v>
      </c>
      <c r="D22" s="40" t="s">
        <v>2</v>
      </c>
      <c r="E22" s="40" t="s">
        <v>3</v>
      </c>
      <c r="F22" s="40" t="s">
        <v>55</v>
      </c>
      <c r="G22" s="40" t="s">
        <v>56</v>
      </c>
      <c r="H22" s="40" t="s">
        <v>1</v>
      </c>
      <c r="I22" s="40" t="s">
        <v>58</v>
      </c>
      <c r="J22" s="40" t="s">
        <v>57</v>
      </c>
      <c r="K22" s="40" t="s">
        <v>35</v>
      </c>
      <c r="L22" s="40" t="s">
        <v>36</v>
      </c>
      <c r="M22" s="40" t="s">
        <v>6</v>
      </c>
      <c r="N22" s="41" t="s">
        <v>7</v>
      </c>
      <c r="O22" s="41" t="s">
        <v>8</v>
      </c>
      <c r="P22" s="42" t="s">
        <v>0</v>
      </c>
      <c r="Q22" s="39" t="s">
        <v>9</v>
      </c>
      <c r="R22" s="266" t="s">
        <v>562</v>
      </c>
      <c r="S22" s="266" t="s">
        <v>563</v>
      </c>
      <c r="T22" s="267" t="s">
        <v>564</v>
      </c>
    </row>
    <row r="23" spans="1:20" s="13" customFormat="1" ht="12" customHeight="1" thickTop="1">
      <c r="A23" s="194" t="s">
        <v>154</v>
      </c>
      <c r="B23" s="197" t="s">
        <v>229</v>
      </c>
      <c r="C23" s="197" t="s">
        <v>230</v>
      </c>
      <c r="D23" s="200"/>
      <c r="E23" s="217" t="s">
        <v>65</v>
      </c>
      <c r="F23" s="183" t="s">
        <v>66</v>
      </c>
      <c r="G23" s="185" t="s">
        <v>69</v>
      </c>
      <c r="H23" s="197" t="s">
        <v>231</v>
      </c>
      <c r="I23" s="209">
        <v>10</v>
      </c>
      <c r="J23" s="45" t="s">
        <v>254</v>
      </c>
      <c r="K23" s="9" t="s">
        <v>71</v>
      </c>
      <c r="L23" s="29">
        <v>1</v>
      </c>
      <c r="M23" s="205" t="s">
        <v>306</v>
      </c>
      <c r="N23" s="169">
        <v>3</v>
      </c>
      <c r="O23" s="10">
        <v>1</v>
      </c>
      <c r="P23" s="10" t="s">
        <v>368</v>
      </c>
      <c r="Q23" s="12">
        <v>9.37</v>
      </c>
      <c r="R23" s="268">
        <v>14.055</v>
      </c>
      <c r="S23" s="268">
        <v>8.433</v>
      </c>
      <c r="T23" s="269">
        <v>0.6</v>
      </c>
    </row>
    <row r="24" spans="1:20" s="13" customFormat="1" ht="24.75" customHeight="1">
      <c r="A24" s="196"/>
      <c r="B24" s="199"/>
      <c r="C24" s="199"/>
      <c r="D24" s="202"/>
      <c r="E24" s="199"/>
      <c r="F24" s="218"/>
      <c r="G24" s="186"/>
      <c r="H24" s="199"/>
      <c r="I24" s="210"/>
      <c r="J24" s="46" t="s">
        <v>99</v>
      </c>
      <c r="K24" s="53" t="s">
        <v>232</v>
      </c>
      <c r="L24" s="30">
        <v>6</v>
      </c>
      <c r="M24" s="229"/>
      <c r="N24" s="170">
        <v>3</v>
      </c>
      <c r="O24" s="14">
        <v>1</v>
      </c>
      <c r="P24" s="14" t="s">
        <v>368</v>
      </c>
      <c r="Q24" s="15">
        <v>9.37</v>
      </c>
      <c r="R24" s="270">
        <v>449.76</v>
      </c>
      <c r="S24" s="271">
        <v>269.856</v>
      </c>
      <c r="T24" s="272">
        <v>0.6</v>
      </c>
    </row>
    <row r="25" spans="1:20" s="13" customFormat="1" ht="11.25">
      <c r="A25" s="196"/>
      <c r="B25" s="199"/>
      <c r="C25" s="199"/>
      <c r="D25" s="202"/>
      <c r="E25" s="199"/>
      <c r="F25" s="218"/>
      <c r="G25" s="186"/>
      <c r="H25" s="199"/>
      <c r="I25" s="210"/>
      <c r="J25" s="46" t="s">
        <v>100</v>
      </c>
      <c r="K25" s="91" t="s">
        <v>233</v>
      </c>
      <c r="L25" s="30">
        <v>6</v>
      </c>
      <c r="M25" s="229"/>
      <c r="N25" s="170">
        <v>3</v>
      </c>
      <c r="O25" s="14">
        <v>1</v>
      </c>
      <c r="P25" s="14" t="s">
        <v>368</v>
      </c>
      <c r="Q25" s="15">
        <v>9.37</v>
      </c>
      <c r="R25" s="270">
        <v>56.22</v>
      </c>
      <c r="S25" s="271">
        <v>33.732</v>
      </c>
      <c r="T25" s="272">
        <v>0.6</v>
      </c>
    </row>
    <row r="26" spans="1:20" s="13" customFormat="1" ht="12" thickBot="1">
      <c r="A26" s="196"/>
      <c r="B26" s="199"/>
      <c r="C26" s="199"/>
      <c r="D26" s="202"/>
      <c r="E26" s="199"/>
      <c r="F26" s="218"/>
      <c r="G26" s="187"/>
      <c r="H26" s="199"/>
      <c r="I26" s="210"/>
      <c r="J26" s="46" t="s">
        <v>255</v>
      </c>
      <c r="K26" s="69" t="s">
        <v>234</v>
      </c>
      <c r="L26" s="84">
        <v>10</v>
      </c>
      <c r="M26" s="212"/>
      <c r="N26" s="170">
        <v>3</v>
      </c>
      <c r="O26" s="14">
        <v>1</v>
      </c>
      <c r="P26" s="14" t="s">
        <v>369</v>
      </c>
      <c r="Q26" s="15">
        <v>9.37</v>
      </c>
      <c r="R26" s="270">
        <v>20.2674</v>
      </c>
      <c r="S26" s="271">
        <v>12.16044</v>
      </c>
      <c r="T26" s="272">
        <v>0.6</v>
      </c>
    </row>
    <row r="27" spans="1:20" s="89" customFormat="1" ht="12" thickTop="1">
      <c r="A27" s="194" t="s">
        <v>154</v>
      </c>
      <c r="B27" s="197"/>
      <c r="C27" s="197">
        <v>8</v>
      </c>
      <c r="D27" s="197"/>
      <c r="E27" s="197" t="s">
        <v>65</v>
      </c>
      <c r="F27" s="205" t="s">
        <v>66</v>
      </c>
      <c r="G27" s="250" t="s">
        <v>70</v>
      </c>
      <c r="H27" s="197" t="s">
        <v>343</v>
      </c>
      <c r="I27" s="209">
        <v>6</v>
      </c>
      <c r="J27" s="47" t="s">
        <v>101</v>
      </c>
      <c r="K27" s="9" t="s">
        <v>71</v>
      </c>
      <c r="L27" s="47">
        <v>4</v>
      </c>
      <c r="M27" s="49" t="s">
        <v>286</v>
      </c>
      <c r="N27" s="10">
        <v>60</v>
      </c>
      <c r="O27" s="88">
        <v>1</v>
      </c>
      <c r="P27" s="88" t="s">
        <v>368</v>
      </c>
      <c r="Q27" s="12">
        <v>9.37</v>
      </c>
      <c r="R27" s="268">
        <v>281.1</v>
      </c>
      <c r="S27" s="268">
        <v>56.22</v>
      </c>
      <c r="T27" s="269">
        <v>0.2</v>
      </c>
    </row>
    <row r="28" spans="1:20" s="89" customFormat="1" ht="34.5" thickBot="1">
      <c r="A28" s="196"/>
      <c r="B28" s="199"/>
      <c r="C28" s="199"/>
      <c r="D28" s="199"/>
      <c r="E28" s="199"/>
      <c r="F28" s="203"/>
      <c r="G28" s="251"/>
      <c r="H28" s="199"/>
      <c r="I28" s="210"/>
      <c r="J28" s="48" t="s">
        <v>98</v>
      </c>
      <c r="K28" s="20" t="s">
        <v>401</v>
      </c>
      <c r="L28" s="48">
        <v>6</v>
      </c>
      <c r="M28" s="103" t="s">
        <v>477</v>
      </c>
      <c r="N28" s="14">
        <v>3</v>
      </c>
      <c r="O28" s="170">
        <v>0.2</v>
      </c>
      <c r="P28" s="90" t="s">
        <v>368</v>
      </c>
      <c r="Q28" s="15">
        <v>9.37</v>
      </c>
      <c r="R28" s="270">
        <v>11.304000000000002</v>
      </c>
      <c r="S28" s="271">
        <v>2.2608000000000006</v>
      </c>
      <c r="T28" s="272">
        <v>0.2</v>
      </c>
    </row>
    <row r="29" spans="1:20" s="89" customFormat="1" ht="12" thickTop="1">
      <c r="A29" s="194" t="s">
        <v>154</v>
      </c>
      <c r="B29" s="197"/>
      <c r="C29" s="197">
        <v>8</v>
      </c>
      <c r="D29" s="197"/>
      <c r="E29" s="197" t="s">
        <v>65</v>
      </c>
      <c r="F29" s="205" t="s">
        <v>66</v>
      </c>
      <c r="G29" s="250" t="s">
        <v>72</v>
      </c>
      <c r="H29" s="197" t="s">
        <v>344</v>
      </c>
      <c r="I29" s="209">
        <v>6</v>
      </c>
      <c r="J29" s="47" t="s">
        <v>102</v>
      </c>
      <c r="K29" s="9" t="s">
        <v>71</v>
      </c>
      <c r="L29" s="47">
        <v>4</v>
      </c>
      <c r="M29" s="49" t="s">
        <v>286</v>
      </c>
      <c r="N29" s="10">
        <v>60</v>
      </c>
      <c r="O29" s="88">
        <v>1</v>
      </c>
      <c r="P29" s="88" t="s">
        <v>368</v>
      </c>
      <c r="Q29" s="12">
        <v>9.37</v>
      </c>
      <c r="R29" s="268">
        <v>281.1</v>
      </c>
      <c r="S29" s="268">
        <v>84.33</v>
      </c>
      <c r="T29" s="269">
        <v>0.3</v>
      </c>
    </row>
    <row r="30" spans="1:20" s="89" customFormat="1" ht="34.5" thickBot="1">
      <c r="A30" s="196"/>
      <c r="B30" s="199"/>
      <c r="C30" s="199"/>
      <c r="D30" s="199"/>
      <c r="E30" s="199"/>
      <c r="F30" s="203"/>
      <c r="G30" s="251"/>
      <c r="H30" s="211"/>
      <c r="I30" s="210"/>
      <c r="J30" s="48" t="s">
        <v>103</v>
      </c>
      <c r="K30" s="20" t="s">
        <v>402</v>
      </c>
      <c r="L30" s="48">
        <v>6</v>
      </c>
      <c r="M30" s="103" t="s">
        <v>478</v>
      </c>
      <c r="N30" s="14">
        <v>6</v>
      </c>
      <c r="O30" s="90">
        <v>1</v>
      </c>
      <c r="P30" s="90" t="s">
        <v>369</v>
      </c>
      <c r="Q30" s="15">
        <v>5.28</v>
      </c>
      <c r="R30" s="270">
        <v>50.04</v>
      </c>
      <c r="S30" s="271">
        <v>15.011999999999999</v>
      </c>
      <c r="T30" s="272">
        <v>0.3</v>
      </c>
    </row>
    <row r="31" spans="1:20" s="13" customFormat="1" ht="12" thickTop="1">
      <c r="A31" s="194" t="s">
        <v>154</v>
      </c>
      <c r="B31" s="197"/>
      <c r="C31" s="197">
        <v>11</v>
      </c>
      <c r="D31" s="197"/>
      <c r="E31" s="197" t="s">
        <v>65</v>
      </c>
      <c r="F31" s="205" t="s">
        <v>66</v>
      </c>
      <c r="G31" s="185" t="s">
        <v>73</v>
      </c>
      <c r="H31" s="197" t="s">
        <v>530</v>
      </c>
      <c r="I31" s="209">
        <v>5</v>
      </c>
      <c r="J31" s="64" t="s">
        <v>432</v>
      </c>
      <c r="K31" s="11" t="s">
        <v>71</v>
      </c>
      <c r="L31" s="64">
        <v>1</v>
      </c>
      <c r="M31" s="17" t="s">
        <v>319</v>
      </c>
      <c r="N31" s="18" t="s">
        <v>505</v>
      </c>
      <c r="O31" s="18" t="s">
        <v>505</v>
      </c>
      <c r="P31" s="18" t="s">
        <v>505</v>
      </c>
      <c r="Q31" s="19" t="s">
        <v>505</v>
      </c>
      <c r="R31" s="268" t="s">
        <v>505</v>
      </c>
      <c r="S31" s="268" t="s">
        <v>505</v>
      </c>
      <c r="T31" s="269" t="s">
        <v>505</v>
      </c>
    </row>
    <row r="32" spans="1:20" s="13" customFormat="1" ht="22.5">
      <c r="A32" s="224"/>
      <c r="B32" s="202"/>
      <c r="C32" s="199"/>
      <c r="D32" s="199"/>
      <c r="E32" s="199"/>
      <c r="F32" s="203"/>
      <c r="G32" s="186"/>
      <c r="H32" s="202"/>
      <c r="I32" s="210"/>
      <c r="J32" s="66" t="s">
        <v>433</v>
      </c>
      <c r="K32" s="119" t="s">
        <v>373</v>
      </c>
      <c r="L32" s="66">
        <v>6</v>
      </c>
      <c r="M32" s="103" t="s">
        <v>371</v>
      </c>
      <c r="N32" s="14" t="s">
        <v>505</v>
      </c>
      <c r="O32" s="14" t="s">
        <v>505</v>
      </c>
      <c r="P32" s="14" t="s">
        <v>505</v>
      </c>
      <c r="Q32" s="15" t="s">
        <v>505</v>
      </c>
      <c r="R32" s="270" t="s">
        <v>505</v>
      </c>
      <c r="S32" s="271" t="s">
        <v>505</v>
      </c>
      <c r="T32" s="272" t="s">
        <v>505</v>
      </c>
    </row>
    <row r="33" spans="1:20" s="13" customFormat="1" ht="33.75">
      <c r="A33" s="224"/>
      <c r="B33" s="202"/>
      <c r="C33" s="199"/>
      <c r="D33" s="199"/>
      <c r="E33" s="199"/>
      <c r="F33" s="203"/>
      <c r="G33" s="186"/>
      <c r="H33" s="202"/>
      <c r="I33" s="210"/>
      <c r="J33" s="66" t="s">
        <v>434</v>
      </c>
      <c r="K33" s="171" t="s">
        <v>535</v>
      </c>
      <c r="L33" s="66">
        <v>6</v>
      </c>
      <c r="M33" s="103" t="s">
        <v>372</v>
      </c>
      <c r="N33" s="14" t="s">
        <v>505</v>
      </c>
      <c r="O33" s="14" t="s">
        <v>505</v>
      </c>
      <c r="P33" s="14" t="s">
        <v>505</v>
      </c>
      <c r="Q33" s="15" t="s">
        <v>505</v>
      </c>
      <c r="R33" s="270" t="s">
        <v>505</v>
      </c>
      <c r="S33" s="271" t="s">
        <v>505</v>
      </c>
      <c r="T33" s="272" t="s">
        <v>505</v>
      </c>
    </row>
    <row r="34" spans="1:20" s="13" customFormat="1" ht="22.5">
      <c r="A34" s="224"/>
      <c r="B34" s="202"/>
      <c r="C34" s="199"/>
      <c r="D34" s="199"/>
      <c r="E34" s="199"/>
      <c r="F34" s="203"/>
      <c r="G34" s="186"/>
      <c r="H34" s="202"/>
      <c r="I34" s="210"/>
      <c r="J34" s="66" t="s">
        <v>435</v>
      </c>
      <c r="K34" s="20" t="s">
        <v>281</v>
      </c>
      <c r="L34" s="66">
        <v>6</v>
      </c>
      <c r="M34" s="103" t="s">
        <v>313</v>
      </c>
      <c r="N34" s="14" t="s">
        <v>505</v>
      </c>
      <c r="O34" s="14" t="s">
        <v>505</v>
      </c>
      <c r="P34" s="14" t="s">
        <v>505</v>
      </c>
      <c r="Q34" s="15" t="s">
        <v>505</v>
      </c>
      <c r="R34" s="270" t="s">
        <v>505</v>
      </c>
      <c r="S34" s="271" t="s">
        <v>505</v>
      </c>
      <c r="T34" s="272" t="s">
        <v>505</v>
      </c>
    </row>
    <row r="35" spans="1:20" s="111" customFormat="1" ht="75" customHeight="1" thickBot="1">
      <c r="A35" s="224"/>
      <c r="B35" s="202"/>
      <c r="C35" s="199"/>
      <c r="D35" s="199"/>
      <c r="E35" s="199"/>
      <c r="F35" s="203"/>
      <c r="G35" s="187"/>
      <c r="H35" s="202"/>
      <c r="I35" s="210"/>
      <c r="J35" s="139" t="s">
        <v>436</v>
      </c>
      <c r="K35" s="140" t="s">
        <v>282</v>
      </c>
      <c r="L35" s="139">
        <v>6</v>
      </c>
      <c r="M35" s="129" t="s">
        <v>400</v>
      </c>
      <c r="N35" s="141" t="s">
        <v>505</v>
      </c>
      <c r="O35" s="141" t="s">
        <v>505</v>
      </c>
      <c r="P35" s="141" t="s">
        <v>505</v>
      </c>
      <c r="Q35" s="142" t="s">
        <v>505</v>
      </c>
      <c r="R35" s="273" t="s">
        <v>505</v>
      </c>
      <c r="S35" s="273" t="s">
        <v>505</v>
      </c>
      <c r="T35" s="274" t="s">
        <v>505</v>
      </c>
    </row>
    <row r="36" spans="1:20" s="13" customFormat="1" ht="18" customHeight="1" thickTop="1">
      <c r="A36" s="194" t="s">
        <v>154</v>
      </c>
      <c r="B36" s="197"/>
      <c r="C36" s="197">
        <v>15</v>
      </c>
      <c r="D36" s="197"/>
      <c r="E36" s="197" t="s">
        <v>65</v>
      </c>
      <c r="F36" s="205" t="s">
        <v>66</v>
      </c>
      <c r="G36" s="185" t="s">
        <v>74</v>
      </c>
      <c r="H36" s="197" t="s">
        <v>489</v>
      </c>
      <c r="I36" s="209">
        <v>6</v>
      </c>
      <c r="J36" s="67" t="s">
        <v>104</v>
      </c>
      <c r="K36" s="120" t="s">
        <v>71</v>
      </c>
      <c r="L36" s="33">
        <v>1</v>
      </c>
      <c r="M36" s="92" t="s">
        <v>313</v>
      </c>
      <c r="N36" s="55">
        <v>60</v>
      </c>
      <c r="O36" s="172">
        <v>1</v>
      </c>
      <c r="P36" s="55" t="s">
        <v>368</v>
      </c>
      <c r="Q36" s="23">
        <v>9.37</v>
      </c>
      <c r="R36" s="275">
        <v>562.2</v>
      </c>
      <c r="S36" s="275">
        <v>449.76</v>
      </c>
      <c r="T36" s="276">
        <v>0.8</v>
      </c>
    </row>
    <row r="37" spans="1:20" s="13" customFormat="1" ht="50.25" customHeight="1" thickBot="1">
      <c r="A37" s="224"/>
      <c r="B37" s="202"/>
      <c r="C37" s="199"/>
      <c r="D37" s="199"/>
      <c r="E37" s="199"/>
      <c r="F37" s="203"/>
      <c r="G37" s="187"/>
      <c r="H37" s="202"/>
      <c r="I37" s="210"/>
      <c r="J37" s="66" t="s">
        <v>437</v>
      </c>
      <c r="K37" s="68" t="s">
        <v>285</v>
      </c>
      <c r="L37" s="32">
        <v>5</v>
      </c>
      <c r="M37" s="104" t="s">
        <v>313</v>
      </c>
      <c r="N37" s="14">
        <v>60</v>
      </c>
      <c r="O37" s="170">
        <v>1</v>
      </c>
      <c r="P37" s="14" t="s">
        <v>369</v>
      </c>
      <c r="Q37" s="15">
        <v>9.37</v>
      </c>
      <c r="R37" s="270">
        <v>11424</v>
      </c>
      <c r="S37" s="271">
        <v>9139.2</v>
      </c>
      <c r="T37" s="272">
        <v>0.8</v>
      </c>
    </row>
    <row r="38" spans="1:20" s="13" customFormat="1" ht="12" customHeight="1" thickTop="1">
      <c r="A38" s="194" t="s">
        <v>154</v>
      </c>
      <c r="B38" s="197"/>
      <c r="C38" s="197">
        <v>13</v>
      </c>
      <c r="D38" s="197"/>
      <c r="E38" s="197" t="s">
        <v>65</v>
      </c>
      <c r="F38" s="205" t="s">
        <v>66</v>
      </c>
      <c r="G38" s="185" t="s">
        <v>422</v>
      </c>
      <c r="H38" s="197" t="s">
        <v>403</v>
      </c>
      <c r="I38" s="209">
        <v>6</v>
      </c>
      <c r="J38" s="64" t="s">
        <v>438</v>
      </c>
      <c r="K38" s="11" t="s">
        <v>71</v>
      </c>
      <c r="L38" s="31">
        <v>1</v>
      </c>
      <c r="M38" s="17" t="s">
        <v>287</v>
      </c>
      <c r="N38" s="18">
        <v>60</v>
      </c>
      <c r="O38" s="18">
        <v>1</v>
      </c>
      <c r="P38" s="18" t="s">
        <v>368</v>
      </c>
      <c r="Q38" s="19">
        <v>9.37</v>
      </c>
      <c r="R38" s="268">
        <v>281.1</v>
      </c>
      <c r="S38" s="268">
        <v>56.22</v>
      </c>
      <c r="T38" s="269">
        <v>0.2</v>
      </c>
    </row>
    <row r="39" spans="1:20" s="13" customFormat="1" ht="51.75" customHeight="1">
      <c r="A39" s="195"/>
      <c r="B39" s="198"/>
      <c r="C39" s="198"/>
      <c r="D39" s="198"/>
      <c r="E39" s="198"/>
      <c r="F39" s="203"/>
      <c r="G39" s="186"/>
      <c r="H39" s="198"/>
      <c r="I39" s="210"/>
      <c r="J39" s="67" t="s">
        <v>439</v>
      </c>
      <c r="K39" s="120" t="s">
        <v>374</v>
      </c>
      <c r="L39" s="33">
        <v>6</v>
      </c>
      <c r="M39" s="118" t="s">
        <v>375</v>
      </c>
      <c r="N39" s="55">
        <f>3*60</f>
        <v>180</v>
      </c>
      <c r="O39" s="55">
        <v>12</v>
      </c>
      <c r="P39" s="55" t="s">
        <v>369</v>
      </c>
      <c r="Q39" s="23">
        <v>5.28</v>
      </c>
      <c r="R39" s="275">
        <v>18014.4</v>
      </c>
      <c r="S39" s="275">
        <v>3602.88</v>
      </c>
      <c r="T39" s="276">
        <v>0.2</v>
      </c>
    </row>
    <row r="40" spans="1:20" s="13" customFormat="1" ht="25.5" customHeight="1">
      <c r="A40" s="195"/>
      <c r="B40" s="198"/>
      <c r="C40" s="198"/>
      <c r="D40" s="198"/>
      <c r="E40" s="198"/>
      <c r="F40" s="203"/>
      <c r="G40" s="186"/>
      <c r="H40" s="198"/>
      <c r="I40" s="210"/>
      <c r="J40" s="67" t="s">
        <v>440</v>
      </c>
      <c r="K40" s="74" t="s">
        <v>283</v>
      </c>
      <c r="L40" s="33">
        <v>9</v>
      </c>
      <c r="M40" s="103" t="s">
        <v>308</v>
      </c>
      <c r="N40" s="55">
        <f>3*60</f>
        <v>180</v>
      </c>
      <c r="O40" s="55">
        <v>12</v>
      </c>
      <c r="P40" s="55" t="s">
        <v>369</v>
      </c>
      <c r="Q40" s="23">
        <v>9.37</v>
      </c>
      <c r="R40" s="270">
        <v>162021.6</v>
      </c>
      <c r="S40" s="271">
        <v>32404.32</v>
      </c>
      <c r="T40" s="276">
        <v>0.2</v>
      </c>
    </row>
    <row r="41" spans="1:20" s="13" customFormat="1" ht="93.75" customHeight="1" thickBot="1">
      <c r="A41" s="224"/>
      <c r="B41" s="202"/>
      <c r="C41" s="199"/>
      <c r="D41" s="199"/>
      <c r="E41" s="199"/>
      <c r="F41" s="203"/>
      <c r="G41" s="187"/>
      <c r="H41" s="202"/>
      <c r="I41" s="210"/>
      <c r="J41" s="66" t="s">
        <v>441</v>
      </c>
      <c r="K41" s="74" t="s">
        <v>284</v>
      </c>
      <c r="L41" s="32">
        <v>9</v>
      </c>
      <c r="M41" s="104" t="s">
        <v>308</v>
      </c>
      <c r="N41" s="14">
        <f>3*60</f>
        <v>180</v>
      </c>
      <c r="O41" s="14">
        <v>12</v>
      </c>
      <c r="P41" s="14" t="s">
        <v>368</v>
      </c>
      <c r="Q41" s="15">
        <v>9.37</v>
      </c>
      <c r="R41" s="270">
        <v>11026.8</v>
      </c>
      <c r="S41" s="271">
        <v>2205.36</v>
      </c>
      <c r="T41" s="272">
        <v>0.2</v>
      </c>
    </row>
    <row r="42" spans="1:20" s="13" customFormat="1" ht="12" customHeight="1" thickTop="1">
      <c r="A42" s="194" t="s">
        <v>154</v>
      </c>
      <c r="B42" s="197"/>
      <c r="C42" s="197">
        <v>19</v>
      </c>
      <c r="D42" s="197" t="s">
        <v>201</v>
      </c>
      <c r="E42" s="197" t="s">
        <v>65</v>
      </c>
      <c r="F42" s="205" t="s">
        <v>66</v>
      </c>
      <c r="G42" s="185" t="s">
        <v>75</v>
      </c>
      <c r="H42" s="197" t="s">
        <v>155</v>
      </c>
      <c r="I42" s="209">
        <v>6</v>
      </c>
      <c r="J42" s="64" t="s">
        <v>105</v>
      </c>
      <c r="K42" s="11" t="s">
        <v>71</v>
      </c>
      <c r="L42" s="31">
        <v>1</v>
      </c>
      <c r="M42" s="205" t="s">
        <v>309</v>
      </c>
      <c r="N42" s="18">
        <v>60</v>
      </c>
      <c r="O42" s="18">
        <v>1</v>
      </c>
      <c r="P42" s="18" t="s">
        <v>368</v>
      </c>
      <c r="Q42" s="19">
        <v>9.37</v>
      </c>
      <c r="R42" s="268">
        <v>281.1</v>
      </c>
      <c r="S42" s="268">
        <v>112.44</v>
      </c>
      <c r="T42" s="269">
        <v>0.4</v>
      </c>
    </row>
    <row r="43" spans="1:20" s="13" customFormat="1" ht="12" customHeight="1">
      <c r="A43" s="224"/>
      <c r="B43" s="202"/>
      <c r="C43" s="199"/>
      <c r="D43" s="199"/>
      <c r="E43" s="199"/>
      <c r="F43" s="203"/>
      <c r="G43" s="186"/>
      <c r="H43" s="202"/>
      <c r="I43" s="210"/>
      <c r="J43" s="66" t="s">
        <v>442</v>
      </c>
      <c r="K43" s="68" t="s">
        <v>82</v>
      </c>
      <c r="L43" s="32">
        <v>3</v>
      </c>
      <c r="M43" s="214"/>
      <c r="N43" s="14">
        <v>60</v>
      </c>
      <c r="O43" s="14">
        <v>1</v>
      </c>
      <c r="P43" s="14" t="s">
        <v>369</v>
      </c>
      <c r="Q43" s="15">
        <v>9.37</v>
      </c>
      <c r="R43" s="270">
        <v>281.1</v>
      </c>
      <c r="S43" s="271">
        <v>112.44</v>
      </c>
      <c r="T43" s="272">
        <v>0.4</v>
      </c>
    </row>
    <row r="44" spans="1:20" s="13" customFormat="1" ht="36.75" customHeight="1">
      <c r="A44" s="224"/>
      <c r="B44" s="202"/>
      <c r="C44" s="199"/>
      <c r="D44" s="199"/>
      <c r="E44" s="199"/>
      <c r="F44" s="203"/>
      <c r="G44" s="186"/>
      <c r="H44" s="202"/>
      <c r="I44" s="210"/>
      <c r="J44" s="66" t="s">
        <v>106</v>
      </c>
      <c r="K44" s="70" t="s">
        <v>199</v>
      </c>
      <c r="L44" s="32">
        <v>6</v>
      </c>
      <c r="M44" s="214"/>
      <c r="N44" s="14">
        <v>4066</v>
      </c>
      <c r="O44" s="14">
        <v>1</v>
      </c>
      <c r="P44" s="14" t="s">
        <v>368</v>
      </c>
      <c r="Q44" s="15">
        <v>9.37</v>
      </c>
      <c r="R44" s="270">
        <v>39379.21</v>
      </c>
      <c r="S44" s="271">
        <v>15751.683999999997</v>
      </c>
      <c r="T44" s="272">
        <v>0.4</v>
      </c>
    </row>
    <row r="45" spans="1:20" s="13" customFormat="1" ht="36.75" customHeight="1">
      <c r="A45" s="224"/>
      <c r="B45" s="202"/>
      <c r="C45" s="199"/>
      <c r="D45" s="199"/>
      <c r="E45" s="199"/>
      <c r="F45" s="203"/>
      <c r="G45" s="186"/>
      <c r="H45" s="202"/>
      <c r="I45" s="210"/>
      <c r="J45" s="66" t="s">
        <v>503</v>
      </c>
      <c r="K45" s="70" t="s">
        <v>202</v>
      </c>
      <c r="L45" s="32">
        <v>10</v>
      </c>
      <c r="M45" s="214"/>
      <c r="N45" s="14">
        <v>4066</v>
      </c>
      <c r="O45" s="14">
        <v>1</v>
      </c>
      <c r="P45" s="14" t="s">
        <v>368</v>
      </c>
      <c r="Q45" s="15">
        <v>9.37</v>
      </c>
      <c r="R45" s="270">
        <v>11964.205</v>
      </c>
      <c r="S45" s="271">
        <v>7178.523</v>
      </c>
      <c r="T45" s="272">
        <v>0.6</v>
      </c>
    </row>
    <row r="46" spans="1:20" s="13" customFormat="1" ht="30" customHeight="1" thickBot="1">
      <c r="A46" s="224"/>
      <c r="B46" s="202"/>
      <c r="C46" s="199"/>
      <c r="D46" s="199"/>
      <c r="E46" s="199"/>
      <c r="F46" s="203"/>
      <c r="G46" s="187"/>
      <c r="H46" s="202"/>
      <c r="I46" s="210"/>
      <c r="J46" s="66" t="s">
        <v>504</v>
      </c>
      <c r="K46" s="20" t="s">
        <v>200</v>
      </c>
      <c r="L46" s="32">
        <v>10</v>
      </c>
      <c r="M46" s="215"/>
      <c r="N46" s="14">
        <v>4066</v>
      </c>
      <c r="O46" s="14">
        <v>1</v>
      </c>
      <c r="P46" s="14" t="s">
        <v>369</v>
      </c>
      <c r="Q46" s="15">
        <v>9.37</v>
      </c>
      <c r="R46" s="270">
        <v>9524.605</v>
      </c>
      <c r="S46" s="271">
        <v>3809.842</v>
      </c>
      <c r="T46" s="272">
        <v>0.4</v>
      </c>
    </row>
    <row r="47" spans="1:20" s="13" customFormat="1" ht="19.5" customHeight="1" thickTop="1">
      <c r="A47" s="194" t="s">
        <v>154</v>
      </c>
      <c r="B47" s="197"/>
      <c r="C47" s="197">
        <v>27</v>
      </c>
      <c r="D47" s="197"/>
      <c r="E47" s="197" t="s">
        <v>65</v>
      </c>
      <c r="F47" s="205" t="s">
        <v>66</v>
      </c>
      <c r="G47" s="185" t="s">
        <v>76</v>
      </c>
      <c r="H47" s="197" t="s">
        <v>404</v>
      </c>
      <c r="I47" s="209">
        <v>6</v>
      </c>
      <c r="J47" s="64" t="s">
        <v>443</v>
      </c>
      <c r="K47" s="11" t="s">
        <v>71</v>
      </c>
      <c r="L47" s="31">
        <v>1</v>
      </c>
      <c r="M47" s="205" t="s">
        <v>288</v>
      </c>
      <c r="N47" s="18" t="s">
        <v>505</v>
      </c>
      <c r="O47" s="18" t="s">
        <v>505</v>
      </c>
      <c r="P47" s="18" t="s">
        <v>505</v>
      </c>
      <c r="Q47" s="19" t="s">
        <v>505</v>
      </c>
      <c r="R47" s="268" t="s">
        <v>505</v>
      </c>
      <c r="S47" s="268" t="s">
        <v>505</v>
      </c>
      <c r="T47" s="269" t="s">
        <v>505</v>
      </c>
    </row>
    <row r="48" spans="1:20" s="13" customFormat="1" ht="78.75" customHeight="1">
      <c r="A48" s="224"/>
      <c r="B48" s="202"/>
      <c r="C48" s="199"/>
      <c r="D48" s="199"/>
      <c r="E48" s="199"/>
      <c r="F48" s="203"/>
      <c r="G48" s="186"/>
      <c r="H48" s="202"/>
      <c r="I48" s="210"/>
      <c r="J48" s="66" t="s">
        <v>444</v>
      </c>
      <c r="K48" s="70" t="s">
        <v>405</v>
      </c>
      <c r="L48" s="32">
        <v>4</v>
      </c>
      <c r="M48" s="193"/>
      <c r="N48" s="14" t="s">
        <v>505</v>
      </c>
      <c r="O48" s="14" t="s">
        <v>505</v>
      </c>
      <c r="P48" s="14" t="s">
        <v>505</v>
      </c>
      <c r="Q48" s="15" t="s">
        <v>505</v>
      </c>
      <c r="R48" s="270" t="s">
        <v>505</v>
      </c>
      <c r="S48" s="271" t="s">
        <v>505</v>
      </c>
      <c r="T48" s="272" t="s">
        <v>505</v>
      </c>
    </row>
    <row r="49" spans="1:20" s="13" customFormat="1" ht="99.75" customHeight="1" thickBot="1">
      <c r="A49" s="224"/>
      <c r="B49" s="202"/>
      <c r="C49" s="199"/>
      <c r="D49" s="199"/>
      <c r="E49" s="199"/>
      <c r="F49" s="203"/>
      <c r="G49" s="187"/>
      <c r="H49" s="202"/>
      <c r="I49" s="210"/>
      <c r="J49" s="66" t="s">
        <v>445</v>
      </c>
      <c r="K49" s="68" t="s">
        <v>333</v>
      </c>
      <c r="L49" s="32">
        <v>6</v>
      </c>
      <c r="M49" s="256"/>
      <c r="N49" s="14" t="s">
        <v>505</v>
      </c>
      <c r="O49" s="14" t="s">
        <v>505</v>
      </c>
      <c r="P49" s="14" t="s">
        <v>505</v>
      </c>
      <c r="Q49" s="15" t="s">
        <v>505</v>
      </c>
      <c r="R49" s="270" t="s">
        <v>505</v>
      </c>
      <c r="S49" s="271" t="s">
        <v>505</v>
      </c>
      <c r="T49" s="272" t="s">
        <v>505</v>
      </c>
    </row>
    <row r="50" spans="1:20" s="13" customFormat="1" ht="17.25" customHeight="1" thickTop="1">
      <c r="A50" s="194" t="s">
        <v>154</v>
      </c>
      <c r="B50" s="197"/>
      <c r="C50" s="197">
        <v>27</v>
      </c>
      <c r="D50" s="197"/>
      <c r="E50" s="197" t="s">
        <v>65</v>
      </c>
      <c r="F50" s="205" t="s">
        <v>66</v>
      </c>
      <c r="G50" s="185" t="s">
        <v>423</v>
      </c>
      <c r="H50" s="197" t="s">
        <v>345</v>
      </c>
      <c r="I50" s="209">
        <v>6</v>
      </c>
      <c r="J50" s="64" t="s">
        <v>446</v>
      </c>
      <c r="K50" s="11" t="s">
        <v>71</v>
      </c>
      <c r="L50" s="31">
        <v>1</v>
      </c>
      <c r="M50" s="205" t="s">
        <v>377</v>
      </c>
      <c r="N50" s="18" t="s">
        <v>505</v>
      </c>
      <c r="O50" s="18" t="s">
        <v>505</v>
      </c>
      <c r="P50" s="18" t="s">
        <v>505</v>
      </c>
      <c r="Q50" s="19" t="s">
        <v>505</v>
      </c>
      <c r="R50" s="268" t="s">
        <v>505</v>
      </c>
      <c r="S50" s="268" t="s">
        <v>505</v>
      </c>
      <c r="T50" s="269" t="s">
        <v>505</v>
      </c>
    </row>
    <row r="51" spans="1:20" s="13" customFormat="1" ht="18" customHeight="1">
      <c r="A51" s="224"/>
      <c r="B51" s="202"/>
      <c r="C51" s="199"/>
      <c r="D51" s="199"/>
      <c r="E51" s="199"/>
      <c r="F51" s="203"/>
      <c r="G51" s="186"/>
      <c r="H51" s="202"/>
      <c r="I51" s="210"/>
      <c r="J51" s="66" t="s">
        <v>447</v>
      </c>
      <c r="K51" s="68" t="s">
        <v>334</v>
      </c>
      <c r="L51" s="32">
        <v>6</v>
      </c>
      <c r="M51" s="193"/>
      <c r="N51" s="14" t="s">
        <v>505</v>
      </c>
      <c r="O51" s="14" t="s">
        <v>505</v>
      </c>
      <c r="P51" s="14" t="s">
        <v>505</v>
      </c>
      <c r="Q51" s="15" t="s">
        <v>505</v>
      </c>
      <c r="R51" s="270" t="s">
        <v>505</v>
      </c>
      <c r="S51" s="271" t="s">
        <v>505</v>
      </c>
      <c r="T51" s="272" t="s">
        <v>505</v>
      </c>
    </row>
    <row r="52" spans="1:20" s="13" customFormat="1" ht="45">
      <c r="A52" s="224"/>
      <c r="B52" s="202"/>
      <c r="C52" s="199"/>
      <c r="D52" s="199"/>
      <c r="E52" s="199"/>
      <c r="F52" s="203"/>
      <c r="G52" s="186"/>
      <c r="H52" s="202"/>
      <c r="I52" s="210"/>
      <c r="J52" s="66" t="s">
        <v>490</v>
      </c>
      <c r="K52" s="70" t="s">
        <v>533</v>
      </c>
      <c r="L52" s="32">
        <v>9</v>
      </c>
      <c r="M52" s="193"/>
      <c r="N52" s="14" t="s">
        <v>505</v>
      </c>
      <c r="O52" s="14" t="s">
        <v>505</v>
      </c>
      <c r="P52" s="14" t="s">
        <v>505</v>
      </c>
      <c r="Q52" s="15" t="s">
        <v>505</v>
      </c>
      <c r="R52" s="270" t="s">
        <v>505</v>
      </c>
      <c r="S52" s="271" t="s">
        <v>505</v>
      </c>
      <c r="T52" s="272" t="s">
        <v>505</v>
      </c>
    </row>
    <row r="53" spans="1:20" s="13" customFormat="1" ht="22.5">
      <c r="A53" s="224"/>
      <c r="B53" s="202"/>
      <c r="C53" s="199"/>
      <c r="D53" s="199"/>
      <c r="E53" s="199"/>
      <c r="F53" s="203"/>
      <c r="G53" s="186"/>
      <c r="H53" s="202"/>
      <c r="I53" s="210"/>
      <c r="J53" s="66" t="s">
        <v>491</v>
      </c>
      <c r="K53" s="70" t="s">
        <v>534</v>
      </c>
      <c r="L53" s="32">
        <v>6</v>
      </c>
      <c r="M53" s="193"/>
      <c r="N53" s="14"/>
      <c r="O53" s="14"/>
      <c r="P53" s="14"/>
      <c r="Q53" s="15"/>
      <c r="R53" s="270"/>
      <c r="S53" s="271"/>
      <c r="T53" s="272"/>
    </row>
    <row r="54" spans="1:20" s="13" customFormat="1" ht="23.25" thickBot="1">
      <c r="A54" s="224"/>
      <c r="B54" s="202"/>
      <c r="C54" s="199"/>
      <c r="D54" s="199"/>
      <c r="E54" s="199"/>
      <c r="F54" s="203"/>
      <c r="G54" s="187"/>
      <c r="H54" s="202"/>
      <c r="I54" s="210"/>
      <c r="J54" s="66" t="s">
        <v>532</v>
      </c>
      <c r="K54" s="70" t="s">
        <v>531</v>
      </c>
      <c r="L54" s="32">
        <v>9</v>
      </c>
      <c r="M54" s="256"/>
      <c r="N54" s="14" t="s">
        <v>505</v>
      </c>
      <c r="O54" s="14" t="s">
        <v>505</v>
      </c>
      <c r="P54" s="14" t="s">
        <v>505</v>
      </c>
      <c r="Q54" s="15" t="s">
        <v>505</v>
      </c>
      <c r="R54" s="270" t="s">
        <v>505</v>
      </c>
      <c r="S54" s="271" t="s">
        <v>505</v>
      </c>
      <c r="T54" s="272" t="s">
        <v>505</v>
      </c>
    </row>
    <row r="55" spans="1:20" s="13" customFormat="1" ht="36.75" customHeight="1" thickTop="1">
      <c r="A55" s="194" t="s">
        <v>154</v>
      </c>
      <c r="B55" s="197"/>
      <c r="C55" s="197">
        <v>27</v>
      </c>
      <c r="D55" s="197"/>
      <c r="E55" s="197" t="s">
        <v>65</v>
      </c>
      <c r="F55" s="205" t="s">
        <v>66</v>
      </c>
      <c r="G55" s="185" t="s">
        <v>77</v>
      </c>
      <c r="H55" s="197" t="s">
        <v>156</v>
      </c>
      <c r="I55" s="209">
        <v>6</v>
      </c>
      <c r="J55" s="64" t="s">
        <v>107</v>
      </c>
      <c r="K55" s="11" t="s">
        <v>71</v>
      </c>
      <c r="L55" s="31">
        <v>1</v>
      </c>
      <c r="M55" s="205" t="s">
        <v>377</v>
      </c>
      <c r="N55" s="18" t="s">
        <v>505</v>
      </c>
      <c r="O55" s="18" t="s">
        <v>505</v>
      </c>
      <c r="P55" s="18" t="s">
        <v>505</v>
      </c>
      <c r="Q55" s="19" t="s">
        <v>505</v>
      </c>
      <c r="R55" s="268" t="s">
        <v>505</v>
      </c>
      <c r="S55" s="268" t="s">
        <v>505</v>
      </c>
      <c r="T55" s="269" t="s">
        <v>505</v>
      </c>
    </row>
    <row r="56" spans="1:20" s="13" customFormat="1" ht="36.75" customHeight="1" thickBot="1">
      <c r="A56" s="195"/>
      <c r="B56" s="198"/>
      <c r="C56" s="198"/>
      <c r="D56" s="198"/>
      <c r="E56" s="198"/>
      <c r="F56" s="203"/>
      <c r="G56" s="187"/>
      <c r="H56" s="198"/>
      <c r="I56" s="210"/>
      <c r="J56" s="67" t="s">
        <v>448</v>
      </c>
      <c r="K56" s="120" t="s">
        <v>335</v>
      </c>
      <c r="L56" s="33">
        <v>6</v>
      </c>
      <c r="M56" s="256"/>
      <c r="N56" s="55" t="s">
        <v>505</v>
      </c>
      <c r="O56" s="55" t="s">
        <v>505</v>
      </c>
      <c r="P56" s="55" t="s">
        <v>505</v>
      </c>
      <c r="Q56" s="23" t="s">
        <v>505</v>
      </c>
      <c r="R56" s="270" t="s">
        <v>505</v>
      </c>
      <c r="S56" s="271" t="s">
        <v>505</v>
      </c>
      <c r="T56" s="276" t="s">
        <v>505</v>
      </c>
    </row>
    <row r="57" spans="1:20" s="13" customFormat="1" ht="12" customHeight="1" thickTop="1">
      <c r="A57" s="194" t="s">
        <v>154</v>
      </c>
      <c r="B57" s="197" t="s">
        <v>165</v>
      </c>
      <c r="C57" s="197" t="s">
        <v>167</v>
      </c>
      <c r="D57" s="200"/>
      <c r="E57" s="217" t="s">
        <v>65</v>
      </c>
      <c r="F57" s="183" t="s">
        <v>66</v>
      </c>
      <c r="G57" s="185" t="s">
        <v>78</v>
      </c>
      <c r="H57" s="197" t="s">
        <v>346</v>
      </c>
      <c r="I57" s="209">
        <v>6</v>
      </c>
      <c r="J57" s="47" t="s">
        <v>108</v>
      </c>
      <c r="K57" s="16" t="s">
        <v>71</v>
      </c>
      <c r="L57" s="29">
        <v>1</v>
      </c>
      <c r="M57" s="205" t="s">
        <v>313</v>
      </c>
      <c r="N57" s="10">
        <v>60</v>
      </c>
      <c r="O57" s="10">
        <v>1</v>
      </c>
      <c r="P57" s="18" t="s">
        <v>368</v>
      </c>
      <c r="Q57" s="19">
        <v>9.37</v>
      </c>
      <c r="R57" s="268">
        <v>281.1</v>
      </c>
      <c r="S57" s="268">
        <v>84.33</v>
      </c>
      <c r="T57" s="269">
        <v>0.3</v>
      </c>
    </row>
    <row r="58" spans="1:20" s="13" customFormat="1" ht="23.25" customHeight="1">
      <c r="A58" s="224"/>
      <c r="B58" s="199"/>
      <c r="C58" s="199"/>
      <c r="D58" s="202"/>
      <c r="E58" s="199"/>
      <c r="F58" s="218"/>
      <c r="G58" s="186"/>
      <c r="H58" s="199"/>
      <c r="I58" s="210"/>
      <c r="J58" s="48" t="s">
        <v>109</v>
      </c>
      <c r="K58" s="20" t="s">
        <v>80</v>
      </c>
      <c r="L58" s="30">
        <v>3</v>
      </c>
      <c r="M58" s="257"/>
      <c r="N58" s="14">
        <v>60</v>
      </c>
      <c r="O58" s="14">
        <v>1</v>
      </c>
      <c r="P58" s="14" t="s">
        <v>368</v>
      </c>
      <c r="Q58" s="15">
        <v>9.37</v>
      </c>
      <c r="R58" s="270">
        <v>2248.8</v>
      </c>
      <c r="S58" s="271">
        <v>674.64</v>
      </c>
      <c r="T58" s="272">
        <v>0.3</v>
      </c>
    </row>
    <row r="59" spans="1:20" s="13" customFormat="1" ht="23.25" customHeight="1">
      <c r="A59" s="224"/>
      <c r="B59" s="199"/>
      <c r="C59" s="199"/>
      <c r="D59" s="202"/>
      <c r="E59" s="199"/>
      <c r="F59" s="218"/>
      <c r="G59" s="186"/>
      <c r="H59" s="199"/>
      <c r="I59" s="210"/>
      <c r="J59" s="48" t="s">
        <v>110</v>
      </c>
      <c r="K59" s="20" t="s">
        <v>83</v>
      </c>
      <c r="L59" s="30">
        <v>4</v>
      </c>
      <c r="M59" s="258"/>
      <c r="N59" s="14">
        <v>60</v>
      </c>
      <c r="O59" s="14">
        <v>1</v>
      </c>
      <c r="P59" s="14" t="s">
        <v>369</v>
      </c>
      <c r="Q59" s="15">
        <v>9.37</v>
      </c>
      <c r="R59" s="270">
        <v>562.2</v>
      </c>
      <c r="S59" s="271">
        <v>168.66</v>
      </c>
      <c r="T59" s="272">
        <v>0.3</v>
      </c>
    </row>
    <row r="60" spans="1:20" s="13" customFormat="1" ht="23.25" customHeight="1" thickBot="1">
      <c r="A60" s="224"/>
      <c r="B60" s="199"/>
      <c r="C60" s="199"/>
      <c r="D60" s="202"/>
      <c r="E60" s="199"/>
      <c r="F60" s="218"/>
      <c r="G60" s="187"/>
      <c r="H60" s="199"/>
      <c r="I60" s="210"/>
      <c r="J60" s="48" t="s">
        <v>166</v>
      </c>
      <c r="K60" s="21" t="s">
        <v>79</v>
      </c>
      <c r="L60" s="30">
        <v>10</v>
      </c>
      <c r="M60" s="101" t="s">
        <v>310</v>
      </c>
      <c r="N60" s="170">
        <v>1</v>
      </c>
      <c r="O60" s="14">
        <v>1</v>
      </c>
      <c r="P60" s="14" t="s">
        <v>368</v>
      </c>
      <c r="Q60" s="15">
        <v>9.37</v>
      </c>
      <c r="R60" s="270">
        <v>9.37</v>
      </c>
      <c r="S60" s="271">
        <v>2.8109999999999995</v>
      </c>
      <c r="T60" s="272">
        <v>0.3</v>
      </c>
    </row>
    <row r="61" spans="1:20" s="13" customFormat="1" ht="12" customHeight="1" thickTop="1">
      <c r="A61" s="194" t="s">
        <v>154</v>
      </c>
      <c r="B61" s="197" t="s">
        <v>165</v>
      </c>
      <c r="C61" s="197" t="s">
        <v>168</v>
      </c>
      <c r="D61" s="197"/>
      <c r="E61" s="197" t="s">
        <v>65</v>
      </c>
      <c r="F61" s="205" t="s">
        <v>66</v>
      </c>
      <c r="G61" s="185" t="s">
        <v>424</v>
      </c>
      <c r="H61" s="197" t="s">
        <v>169</v>
      </c>
      <c r="I61" s="209">
        <v>6</v>
      </c>
      <c r="J61" s="64" t="s">
        <v>449</v>
      </c>
      <c r="K61" s="22" t="s">
        <v>71</v>
      </c>
      <c r="L61" s="31">
        <v>1</v>
      </c>
      <c r="M61" s="205" t="s">
        <v>313</v>
      </c>
      <c r="N61" s="18">
        <v>60</v>
      </c>
      <c r="O61" s="18">
        <v>1</v>
      </c>
      <c r="P61" s="18" t="s">
        <v>368</v>
      </c>
      <c r="Q61" s="19">
        <v>9.37</v>
      </c>
      <c r="R61" s="268">
        <v>562.2</v>
      </c>
      <c r="S61" s="268">
        <v>224.88</v>
      </c>
      <c r="T61" s="269">
        <v>0.4</v>
      </c>
    </row>
    <row r="62" spans="1:20" s="13" customFormat="1" ht="22.5">
      <c r="A62" s="195"/>
      <c r="B62" s="198"/>
      <c r="C62" s="198"/>
      <c r="D62" s="198"/>
      <c r="E62" s="198"/>
      <c r="F62" s="203"/>
      <c r="G62" s="186"/>
      <c r="H62" s="198"/>
      <c r="I62" s="210"/>
      <c r="J62" s="87" t="s">
        <v>450</v>
      </c>
      <c r="K62" s="106" t="s">
        <v>170</v>
      </c>
      <c r="L62" s="71">
        <v>7</v>
      </c>
      <c r="M62" s="193"/>
      <c r="N62" s="55">
        <v>60</v>
      </c>
      <c r="O62" s="55">
        <v>1</v>
      </c>
      <c r="P62" s="55" t="s">
        <v>369</v>
      </c>
      <c r="Q62" s="23">
        <v>9.37</v>
      </c>
      <c r="R62" s="270">
        <v>4497.6</v>
      </c>
      <c r="S62" s="271">
        <v>1799.04</v>
      </c>
      <c r="T62" s="276">
        <v>0.4</v>
      </c>
    </row>
    <row r="63" spans="1:20" s="13" customFormat="1" ht="11.25">
      <c r="A63" s="195"/>
      <c r="B63" s="198"/>
      <c r="C63" s="198"/>
      <c r="D63" s="198"/>
      <c r="E63" s="198"/>
      <c r="F63" s="203"/>
      <c r="G63" s="186"/>
      <c r="H63" s="198"/>
      <c r="I63" s="210"/>
      <c r="J63" s="46" t="s">
        <v>451</v>
      </c>
      <c r="K63" s="53" t="s">
        <v>378</v>
      </c>
      <c r="L63" s="48">
        <v>3</v>
      </c>
      <c r="M63" s="193"/>
      <c r="N63" s="55">
        <v>60</v>
      </c>
      <c r="O63" s="55">
        <v>1</v>
      </c>
      <c r="P63" s="55" t="s">
        <v>368</v>
      </c>
      <c r="Q63" s="23">
        <v>9.37</v>
      </c>
      <c r="R63" s="270">
        <v>17996.4</v>
      </c>
      <c r="S63" s="271">
        <v>7198.56</v>
      </c>
      <c r="T63" s="276">
        <v>0.4</v>
      </c>
    </row>
    <row r="64" spans="1:20" s="111" customFormat="1" ht="24" customHeight="1" thickBot="1">
      <c r="A64" s="224"/>
      <c r="B64" s="202"/>
      <c r="C64" s="199"/>
      <c r="D64" s="199"/>
      <c r="E64" s="199"/>
      <c r="F64" s="203"/>
      <c r="G64" s="187"/>
      <c r="H64" s="202"/>
      <c r="I64" s="210"/>
      <c r="J64" s="143" t="s">
        <v>452</v>
      </c>
      <c r="K64" s="144" t="s">
        <v>171</v>
      </c>
      <c r="L64" s="145">
        <v>7</v>
      </c>
      <c r="M64" s="256"/>
      <c r="N64" s="141">
        <v>60</v>
      </c>
      <c r="O64" s="173">
        <v>2</v>
      </c>
      <c r="P64" s="141" t="s">
        <v>369</v>
      </c>
      <c r="Q64" s="142">
        <v>9.37</v>
      </c>
      <c r="R64" s="273">
        <v>1124.4</v>
      </c>
      <c r="S64" s="273">
        <v>449.76</v>
      </c>
      <c r="T64" s="274">
        <v>0.4</v>
      </c>
    </row>
    <row r="65" spans="1:20" s="13" customFormat="1" ht="12" customHeight="1" thickTop="1">
      <c r="A65" s="253" t="s">
        <v>154</v>
      </c>
      <c r="B65" s="205" t="s">
        <v>165</v>
      </c>
      <c r="C65" s="205" t="s">
        <v>178</v>
      </c>
      <c r="D65" s="205"/>
      <c r="E65" s="205" t="s">
        <v>65</v>
      </c>
      <c r="F65" s="205" t="s">
        <v>66</v>
      </c>
      <c r="G65" s="185" t="s">
        <v>81</v>
      </c>
      <c r="H65" s="205" t="s">
        <v>347</v>
      </c>
      <c r="I65" s="209">
        <v>6</v>
      </c>
      <c r="J65" s="67" t="s">
        <v>111</v>
      </c>
      <c r="K65" s="85" t="s">
        <v>71</v>
      </c>
      <c r="L65" s="33">
        <v>1</v>
      </c>
      <c r="M65" s="51" t="s">
        <v>311</v>
      </c>
      <c r="N65" s="55">
        <f>16263+2052</f>
        <v>18315</v>
      </c>
      <c r="O65" s="55">
        <v>1</v>
      </c>
      <c r="P65" s="55" t="s">
        <v>368</v>
      </c>
      <c r="Q65" s="23">
        <v>5.28</v>
      </c>
      <c r="R65" s="275">
        <v>96703.2</v>
      </c>
      <c r="S65" s="275">
        <v>19340.64</v>
      </c>
      <c r="T65" s="276">
        <v>0.2</v>
      </c>
    </row>
    <row r="66" spans="1:20" s="13" customFormat="1" ht="22.5">
      <c r="A66" s="220"/>
      <c r="B66" s="203"/>
      <c r="C66" s="203"/>
      <c r="D66" s="203"/>
      <c r="E66" s="203"/>
      <c r="F66" s="203"/>
      <c r="G66" s="186"/>
      <c r="H66" s="203"/>
      <c r="I66" s="210"/>
      <c r="J66" s="46" t="s">
        <v>112</v>
      </c>
      <c r="K66" s="53" t="s">
        <v>506</v>
      </c>
      <c r="L66" s="48">
        <v>10</v>
      </c>
      <c r="M66" s="92" t="s">
        <v>312</v>
      </c>
      <c r="N66" s="55">
        <f>16263+2052</f>
        <v>18315</v>
      </c>
      <c r="O66" s="55">
        <v>1</v>
      </c>
      <c r="P66" s="55" t="s">
        <v>368</v>
      </c>
      <c r="Q66" s="23">
        <v>5.28</v>
      </c>
      <c r="R66" s="270">
        <v>18271.044</v>
      </c>
      <c r="S66" s="271">
        <v>10962.626400000001</v>
      </c>
      <c r="T66" s="276">
        <v>0.6</v>
      </c>
    </row>
    <row r="67" spans="1:20" s="13" customFormat="1" ht="22.5">
      <c r="A67" s="220"/>
      <c r="B67" s="203"/>
      <c r="C67" s="203"/>
      <c r="D67" s="203"/>
      <c r="E67" s="203"/>
      <c r="F67" s="203"/>
      <c r="G67" s="186"/>
      <c r="H67" s="203"/>
      <c r="I67" s="210"/>
      <c r="J67" s="174" t="s">
        <v>113</v>
      </c>
      <c r="K67" s="175" t="s">
        <v>508</v>
      </c>
      <c r="L67" s="48">
        <v>10</v>
      </c>
      <c r="M67" s="92" t="s">
        <v>312</v>
      </c>
      <c r="N67" s="55">
        <f>16263+2052</f>
        <v>18315</v>
      </c>
      <c r="O67" s="55">
        <v>1</v>
      </c>
      <c r="P67" s="55" t="s">
        <v>368</v>
      </c>
      <c r="Q67" s="23">
        <v>5.28</v>
      </c>
      <c r="R67" s="270">
        <v>170146.35</v>
      </c>
      <c r="S67" s="271">
        <v>102087.81</v>
      </c>
      <c r="T67" s="276">
        <v>0.6</v>
      </c>
    </row>
    <row r="68" spans="1:20" s="13" customFormat="1" ht="22.5">
      <c r="A68" s="220"/>
      <c r="B68" s="203"/>
      <c r="C68" s="203"/>
      <c r="D68" s="203"/>
      <c r="E68" s="203"/>
      <c r="F68" s="203"/>
      <c r="G68" s="186"/>
      <c r="H68" s="203"/>
      <c r="I68" s="210"/>
      <c r="J68" s="46" t="s">
        <v>492</v>
      </c>
      <c r="K68" s="53" t="s">
        <v>507</v>
      </c>
      <c r="L68" s="48">
        <v>10</v>
      </c>
      <c r="M68" s="92" t="s">
        <v>312</v>
      </c>
      <c r="N68" s="55">
        <f>16263+2052</f>
        <v>18315</v>
      </c>
      <c r="O68" s="55">
        <v>1</v>
      </c>
      <c r="P68" s="55" t="s">
        <v>368</v>
      </c>
      <c r="Q68" s="23">
        <v>5.28</v>
      </c>
      <c r="R68" s="270">
        <v>61633.638000000006</v>
      </c>
      <c r="S68" s="271">
        <v>36980.1828</v>
      </c>
      <c r="T68" s="276">
        <v>0.6</v>
      </c>
    </row>
    <row r="69" spans="1:20" s="13" customFormat="1" ht="33.75">
      <c r="A69" s="220"/>
      <c r="B69" s="203"/>
      <c r="C69" s="203"/>
      <c r="D69" s="203"/>
      <c r="E69" s="203"/>
      <c r="F69" s="203"/>
      <c r="G69" s="186"/>
      <c r="H69" s="203"/>
      <c r="I69" s="210"/>
      <c r="J69" s="46" t="s">
        <v>493</v>
      </c>
      <c r="K69" s="53" t="s">
        <v>529</v>
      </c>
      <c r="L69" s="48">
        <v>6</v>
      </c>
      <c r="M69" s="103" t="s">
        <v>311</v>
      </c>
      <c r="N69" s="14">
        <f>16263+2052</f>
        <v>18315</v>
      </c>
      <c r="O69" s="14">
        <v>1</v>
      </c>
      <c r="P69" s="14" t="s">
        <v>369</v>
      </c>
      <c r="Q69" s="15">
        <v>5.28</v>
      </c>
      <c r="R69" s="270">
        <v>48351.6</v>
      </c>
      <c r="S69" s="270">
        <v>29010.96</v>
      </c>
      <c r="T69" s="272">
        <v>0.6</v>
      </c>
    </row>
    <row r="70" spans="1:20" s="111" customFormat="1" ht="23.25" thickBot="1">
      <c r="A70" s="221"/>
      <c r="B70" s="204"/>
      <c r="C70" s="204"/>
      <c r="D70" s="204"/>
      <c r="E70" s="204"/>
      <c r="F70" s="204"/>
      <c r="G70" s="187"/>
      <c r="H70" s="204"/>
      <c r="I70" s="188"/>
      <c r="J70" s="146" t="s">
        <v>522</v>
      </c>
      <c r="K70" s="147" t="s">
        <v>175</v>
      </c>
      <c r="L70" s="148">
        <v>6</v>
      </c>
      <c r="M70" s="129" t="s">
        <v>395</v>
      </c>
      <c r="N70" s="149">
        <f>3*60</f>
        <v>180</v>
      </c>
      <c r="O70" s="149">
        <v>1</v>
      </c>
      <c r="P70" s="149" t="s">
        <v>369</v>
      </c>
      <c r="Q70" s="150">
        <v>5.28</v>
      </c>
      <c r="R70" s="277">
        <v>475.2</v>
      </c>
      <c r="S70" s="277">
        <v>285.12</v>
      </c>
      <c r="T70" s="278">
        <v>0.6</v>
      </c>
    </row>
    <row r="71" spans="1:20" s="111" customFormat="1" ht="12" customHeight="1" thickTop="1">
      <c r="A71" s="194" t="s">
        <v>154</v>
      </c>
      <c r="B71" s="197" t="s">
        <v>165</v>
      </c>
      <c r="C71" s="197" t="s">
        <v>172</v>
      </c>
      <c r="D71" s="197"/>
      <c r="E71" s="197" t="s">
        <v>65</v>
      </c>
      <c r="F71" s="205" t="s">
        <v>66</v>
      </c>
      <c r="G71" s="185" t="s">
        <v>84</v>
      </c>
      <c r="H71" s="197" t="s">
        <v>173</v>
      </c>
      <c r="I71" s="209">
        <v>6</v>
      </c>
      <c r="J71" s="67" t="s">
        <v>114</v>
      </c>
      <c r="K71" s="85" t="s">
        <v>71</v>
      </c>
      <c r="L71" s="33">
        <v>1</v>
      </c>
      <c r="M71" s="105" t="s">
        <v>313</v>
      </c>
      <c r="N71" s="55">
        <v>60</v>
      </c>
      <c r="O71" s="55">
        <v>1</v>
      </c>
      <c r="P71" s="55" t="s">
        <v>368</v>
      </c>
      <c r="Q71" s="23">
        <v>9.37</v>
      </c>
      <c r="R71" s="275">
        <v>562.2</v>
      </c>
      <c r="S71" s="275">
        <v>562.2</v>
      </c>
      <c r="T71" s="276">
        <v>1</v>
      </c>
    </row>
    <row r="72" spans="1:20" s="111" customFormat="1" ht="45" customHeight="1">
      <c r="A72" s="195"/>
      <c r="B72" s="198"/>
      <c r="C72" s="198"/>
      <c r="D72" s="198"/>
      <c r="E72" s="198"/>
      <c r="F72" s="203"/>
      <c r="G72" s="186"/>
      <c r="H72" s="198"/>
      <c r="I72" s="210"/>
      <c r="J72" s="46" t="s">
        <v>494</v>
      </c>
      <c r="K72" s="53" t="s">
        <v>176</v>
      </c>
      <c r="L72" s="48">
        <v>3</v>
      </c>
      <c r="M72" s="213" t="s">
        <v>314</v>
      </c>
      <c r="N72" s="55">
        <f>3*60</f>
        <v>180</v>
      </c>
      <c r="O72" s="55">
        <v>1</v>
      </c>
      <c r="P72" s="55" t="s">
        <v>369</v>
      </c>
      <c r="Q72" s="23">
        <v>9.37</v>
      </c>
      <c r="R72" s="270">
        <v>3382.2</v>
      </c>
      <c r="S72" s="271">
        <v>2029.32</v>
      </c>
      <c r="T72" s="276">
        <v>0.6</v>
      </c>
    </row>
    <row r="73" spans="1:20" s="111" customFormat="1" ht="45">
      <c r="A73" s="195"/>
      <c r="B73" s="198"/>
      <c r="C73" s="198"/>
      <c r="D73" s="198"/>
      <c r="E73" s="198"/>
      <c r="F73" s="203"/>
      <c r="G73" s="186"/>
      <c r="H73" s="198"/>
      <c r="I73" s="210"/>
      <c r="J73" s="46" t="s">
        <v>115</v>
      </c>
      <c r="K73" s="54" t="s">
        <v>174</v>
      </c>
      <c r="L73" s="48">
        <v>10</v>
      </c>
      <c r="M73" s="213"/>
      <c r="N73" s="55">
        <f>3*60</f>
        <v>180</v>
      </c>
      <c r="O73" s="55">
        <v>1</v>
      </c>
      <c r="P73" s="55" t="s">
        <v>369</v>
      </c>
      <c r="Q73" s="23">
        <v>9.37</v>
      </c>
      <c r="R73" s="270">
        <v>1030.5</v>
      </c>
      <c r="S73" s="271">
        <v>618.3</v>
      </c>
      <c r="T73" s="276">
        <v>0.6</v>
      </c>
    </row>
    <row r="74" spans="1:20" s="111" customFormat="1" ht="72" customHeight="1" thickBot="1">
      <c r="A74" s="224"/>
      <c r="B74" s="202"/>
      <c r="C74" s="199"/>
      <c r="D74" s="199"/>
      <c r="E74" s="199"/>
      <c r="F74" s="203"/>
      <c r="G74" s="187"/>
      <c r="H74" s="202"/>
      <c r="I74" s="210"/>
      <c r="J74" s="46" t="s">
        <v>536</v>
      </c>
      <c r="K74" s="54" t="s">
        <v>177</v>
      </c>
      <c r="L74" s="48">
        <v>10</v>
      </c>
      <c r="M74" s="190"/>
      <c r="N74" s="55">
        <f>3*60</f>
        <v>180</v>
      </c>
      <c r="O74" s="14">
        <v>1</v>
      </c>
      <c r="P74" s="14" t="s">
        <v>369</v>
      </c>
      <c r="Q74" s="15">
        <v>9.37</v>
      </c>
      <c r="R74" s="270">
        <v>1030.5</v>
      </c>
      <c r="S74" s="271">
        <v>618.3</v>
      </c>
      <c r="T74" s="272">
        <v>0.6</v>
      </c>
    </row>
    <row r="75" spans="1:20" s="111" customFormat="1" ht="45.75" thickTop="1">
      <c r="A75" s="194" t="s">
        <v>154</v>
      </c>
      <c r="B75" s="197" t="s">
        <v>165</v>
      </c>
      <c r="C75" s="197" t="s">
        <v>348</v>
      </c>
      <c r="D75" s="197"/>
      <c r="E75" s="197" t="s">
        <v>65</v>
      </c>
      <c r="F75" s="205" t="s">
        <v>66</v>
      </c>
      <c r="G75" s="185" t="s">
        <v>85</v>
      </c>
      <c r="H75" s="197" t="s">
        <v>182</v>
      </c>
      <c r="I75" s="209">
        <v>6</v>
      </c>
      <c r="J75" s="64" t="s">
        <v>116</v>
      </c>
      <c r="K75" s="22" t="s">
        <v>71</v>
      </c>
      <c r="L75" s="31">
        <v>1</v>
      </c>
      <c r="M75" s="49" t="s">
        <v>479</v>
      </c>
      <c r="N75" s="18">
        <v>208</v>
      </c>
      <c r="O75" s="18">
        <v>1</v>
      </c>
      <c r="P75" s="18" t="s">
        <v>368</v>
      </c>
      <c r="Q75" s="133">
        <v>5.28</v>
      </c>
      <c r="R75" s="268">
        <v>1098.24</v>
      </c>
      <c r="S75" s="268">
        <v>658.944</v>
      </c>
      <c r="T75" s="269">
        <v>0.6</v>
      </c>
    </row>
    <row r="76" spans="1:20" s="111" customFormat="1" ht="26.25" customHeight="1">
      <c r="A76" s="195"/>
      <c r="B76" s="198"/>
      <c r="C76" s="198"/>
      <c r="D76" s="198"/>
      <c r="E76" s="198"/>
      <c r="F76" s="203"/>
      <c r="G76" s="186"/>
      <c r="H76" s="198"/>
      <c r="I76" s="210"/>
      <c r="J76" s="87" t="s">
        <v>523</v>
      </c>
      <c r="K76" s="53" t="s">
        <v>184</v>
      </c>
      <c r="L76" s="71">
        <v>6</v>
      </c>
      <c r="M76" s="211" t="s">
        <v>316</v>
      </c>
      <c r="N76" s="55">
        <v>208</v>
      </c>
      <c r="O76" s="55">
        <v>4</v>
      </c>
      <c r="P76" s="55" t="s">
        <v>369</v>
      </c>
      <c r="Q76" s="132">
        <v>5.28</v>
      </c>
      <c r="R76" s="270">
        <v>2196.48</v>
      </c>
      <c r="S76" s="271">
        <v>1317.888</v>
      </c>
      <c r="T76" s="276">
        <v>0.6</v>
      </c>
    </row>
    <row r="77" spans="1:20" s="111" customFormat="1" ht="11.25">
      <c r="A77" s="195"/>
      <c r="B77" s="198"/>
      <c r="C77" s="198"/>
      <c r="D77" s="198"/>
      <c r="E77" s="198"/>
      <c r="F77" s="203"/>
      <c r="G77" s="186"/>
      <c r="H77" s="198"/>
      <c r="I77" s="210"/>
      <c r="J77" s="46" t="s">
        <v>453</v>
      </c>
      <c r="K77" s="53" t="s">
        <v>183</v>
      </c>
      <c r="L77" s="48">
        <v>10</v>
      </c>
      <c r="M77" s="184"/>
      <c r="N77" s="55">
        <v>208</v>
      </c>
      <c r="O77" s="55">
        <v>4</v>
      </c>
      <c r="P77" s="55" t="s">
        <v>369</v>
      </c>
      <c r="Q77" s="23">
        <v>5.28</v>
      </c>
      <c r="R77" s="270">
        <v>1612.0832000000003</v>
      </c>
      <c r="S77" s="271">
        <v>967.2499200000001</v>
      </c>
      <c r="T77" s="276">
        <v>0.6</v>
      </c>
    </row>
    <row r="78" spans="1:20" s="111" customFormat="1" ht="34.5" thickBot="1">
      <c r="A78" s="195"/>
      <c r="B78" s="198"/>
      <c r="C78" s="198"/>
      <c r="D78" s="198"/>
      <c r="E78" s="198"/>
      <c r="F78" s="203"/>
      <c r="G78" s="187"/>
      <c r="H78" s="198"/>
      <c r="I78" s="210"/>
      <c r="J78" s="46" t="s">
        <v>454</v>
      </c>
      <c r="K78" s="54" t="s">
        <v>379</v>
      </c>
      <c r="L78" s="48">
        <v>10</v>
      </c>
      <c r="M78" s="102" t="s">
        <v>315</v>
      </c>
      <c r="N78" s="55">
        <v>208</v>
      </c>
      <c r="O78" s="55">
        <v>4</v>
      </c>
      <c r="P78" s="55" t="s">
        <v>369</v>
      </c>
      <c r="Q78" s="23">
        <v>9.37</v>
      </c>
      <c r="R78" s="270">
        <v>8661.12</v>
      </c>
      <c r="S78" s="271">
        <v>5196.6720000000005</v>
      </c>
      <c r="T78" s="276">
        <v>0.6</v>
      </c>
    </row>
    <row r="79" spans="1:20" s="111" customFormat="1" ht="12" customHeight="1" thickTop="1">
      <c r="A79" s="194" t="s">
        <v>154</v>
      </c>
      <c r="B79" s="197" t="s">
        <v>165</v>
      </c>
      <c r="C79" s="197" t="s">
        <v>181</v>
      </c>
      <c r="D79" s="197"/>
      <c r="E79" s="197" t="s">
        <v>65</v>
      </c>
      <c r="F79" s="205" t="s">
        <v>66</v>
      </c>
      <c r="G79" s="185" t="s">
        <v>86</v>
      </c>
      <c r="H79" s="197" t="s">
        <v>180</v>
      </c>
      <c r="I79" s="209">
        <v>6</v>
      </c>
      <c r="J79" s="64" t="s">
        <v>117</v>
      </c>
      <c r="K79" s="22" t="s">
        <v>71</v>
      </c>
      <c r="L79" s="31">
        <v>1</v>
      </c>
      <c r="M79" s="51" t="s">
        <v>479</v>
      </c>
      <c r="N79" s="18">
        <v>8</v>
      </c>
      <c r="O79" s="18">
        <v>1</v>
      </c>
      <c r="P79" s="18" t="s">
        <v>368</v>
      </c>
      <c r="Q79" s="19">
        <v>9.37</v>
      </c>
      <c r="R79" s="268">
        <v>37.48</v>
      </c>
      <c r="S79" s="268">
        <v>29.983999999999998</v>
      </c>
      <c r="T79" s="269">
        <v>0.8</v>
      </c>
    </row>
    <row r="80" spans="1:20" s="111" customFormat="1" ht="12" customHeight="1">
      <c r="A80" s="195"/>
      <c r="B80" s="198"/>
      <c r="C80" s="198"/>
      <c r="D80" s="198"/>
      <c r="E80" s="198"/>
      <c r="F80" s="203"/>
      <c r="G80" s="186"/>
      <c r="H80" s="198"/>
      <c r="I80" s="210"/>
      <c r="J80" s="87" t="s">
        <v>495</v>
      </c>
      <c r="K80" s="53" t="s">
        <v>407</v>
      </c>
      <c r="L80" s="71">
        <v>3</v>
      </c>
      <c r="M80" s="203" t="s">
        <v>315</v>
      </c>
      <c r="N80" s="55">
        <v>208</v>
      </c>
      <c r="O80" s="55">
        <v>4</v>
      </c>
      <c r="P80" s="55" t="s">
        <v>368</v>
      </c>
      <c r="Q80" s="23">
        <v>9.37</v>
      </c>
      <c r="R80" s="270">
        <v>7837.44</v>
      </c>
      <c r="S80" s="271">
        <v>6269.952</v>
      </c>
      <c r="T80" s="276">
        <v>0.8</v>
      </c>
    </row>
    <row r="81" spans="1:20" s="111" customFormat="1" ht="57" customHeight="1">
      <c r="A81" s="195"/>
      <c r="B81" s="198"/>
      <c r="C81" s="198"/>
      <c r="D81" s="198"/>
      <c r="E81" s="198"/>
      <c r="F81" s="203"/>
      <c r="G81" s="186"/>
      <c r="H81" s="198"/>
      <c r="I81" s="210"/>
      <c r="J81" s="46" t="s">
        <v>496</v>
      </c>
      <c r="K81" s="53" t="s">
        <v>179</v>
      </c>
      <c r="L81" s="48">
        <v>5</v>
      </c>
      <c r="M81" s="203"/>
      <c r="N81" s="55">
        <v>208</v>
      </c>
      <c r="O81" s="55">
        <v>4</v>
      </c>
      <c r="P81" s="55" t="s">
        <v>368</v>
      </c>
      <c r="Q81" s="23">
        <v>9.37</v>
      </c>
      <c r="R81" s="270">
        <v>3981.12</v>
      </c>
      <c r="S81" s="271">
        <v>3184.8959999999997</v>
      </c>
      <c r="T81" s="276">
        <v>0.8</v>
      </c>
    </row>
    <row r="82" spans="1:20" s="111" customFormat="1" ht="31.5" customHeight="1" thickBot="1">
      <c r="A82" s="195"/>
      <c r="B82" s="198"/>
      <c r="C82" s="198"/>
      <c r="D82" s="198"/>
      <c r="E82" s="198"/>
      <c r="F82" s="203"/>
      <c r="G82" s="187"/>
      <c r="H82" s="198"/>
      <c r="I82" s="210"/>
      <c r="J82" s="46" t="s">
        <v>118</v>
      </c>
      <c r="K82" s="54" t="s">
        <v>406</v>
      </c>
      <c r="L82" s="48">
        <v>10</v>
      </c>
      <c r="M82" s="204"/>
      <c r="N82" s="55">
        <v>208</v>
      </c>
      <c r="O82" s="55">
        <v>4</v>
      </c>
      <c r="P82" s="55" t="s">
        <v>369</v>
      </c>
      <c r="Q82" s="23">
        <v>9.37</v>
      </c>
      <c r="R82" s="270">
        <v>4721.6</v>
      </c>
      <c r="S82" s="271">
        <v>3777.28</v>
      </c>
      <c r="T82" s="276">
        <v>0.8</v>
      </c>
    </row>
    <row r="83" spans="1:20" s="111" customFormat="1" ht="12" customHeight="1" thickTop="1">
      <c r="A83" s="194" t="s">
        <v>154</v>
      </c>
      <c r="B83" s="197"/>
      <c r="C83" s="197" t="s">
        <v>408</v>
      </c>
      <c r="D83" s="197"/>
      <c r="E83" s="197" t="s">
        <v>65</v>
      </c>
      <c r="F83" s="205" t="s">
        <v>66</v>
      </c>
      <c r="G83" s="185" t="s">
        <v>87</v>
      </c>
      <c r="H83" s="197" t="s">
        <v>157</v>
      </c>
      <c r="I83" s="209">
        <v>6</v>
      </c>
      <c r="J83" s="64" t="s">
        <v>119</v>
      </c>
      <c r="K83" s="22" t="s">
        <v>71</v>
      </c>
      <c r="L83" s="31">
        <v>1</v>
      </c>
      <c r="M83" s="51" t="s">
        <v>313</v>
      </c>
      <c r="N83" s="18">
        <v>60</v>
      </c>
      <c r="O83" s="18">
        <v>1</v>
      </c>
      <c r="P83" s="18" t="s">
        <v>368</v>
      </c>
      <c r="Q83" s="19">
        <v>9.37</v>
      </c>
      <c r="R83" s="268">
        <v>562.2</v>
      </c>
      <c r="S83" s="268">
        <v>224.88</v>
      </c>
      <c r="T83" s="269">
        <v>0.4</v>
      </c>
    </row>
    <row r="84" spans="1:20" s="111" customFormat="1" ht="66.75" customHeight="1">
      <c r="A84" s="195"/>
      <c r="B84" s="198"/>
      <c r="C84" s="198"/>
      <c r="D84" s="198"/>
      <c r="E84" s="198"/>
      <c r="F84" s="203"/>
      <c r="G84" s="186"/>
      <c r="H84" s="198"/>
      <c r="I84" s="210"/>
      <c r="J84" s="67" t="s">
        <v>120</v>
      </c>
      <c r="K84" s="85" t="s">
        <v>304</v>
      </c>
      <c r="L84" s="33">
        <v>6</v>
      </c>
      <c r="M84" s="203" t="s">
        <v>317</v>
      </c>
      <c r="N84" s="55">
        <f>30*60</f>
        <v>1800</v>
      </c>
      <c r="O84" s="55">
        <v>1</v>
      </c>
      <c r="P84" s="55" t="s">
        <v>369</v>
      </c>
      <c r="Q84" s="23">
        <v>9.37</v>
      </c>
      <c r="R84" s="270">
        <v>103248</v>
      </c>
      <c r="S84" s="271">
        <v>41299.2</v>
      </c>
      <c r="T84" s="276">
        <v>0.4</v>
      </c>
    </row>
    <row r="85" spans="1:20" s="111" customFormat="1" ht="58.5" customHeight="1" thickBot="1">
      <c r="A85" s="195"/>
      <c r="B85" s="198"/>
      <c r="C85" s="198"/>
      <c r="D85" s="198"/>
      <c r="E85" s="198"/>
      <c r="F85" s="203"/>
      <c r="G85" s="187"/>
      <c r="H85" s="198"/>
      <c r="I85" s="210"/>
      <c r="J85" s="67" t="s">
        <v>121</v>
      </c>
      <c r="K85" s="50" t="s">
        <v>485</v>
      </c>
      <c r="L85" s="33">
        <v>6</v>
      </c>
      <c r="M85" s="204"/>
      <c r="N85" s="55">
        <v>1800</v>
      </c>
      <c r="O85" s="55">
        <v>1</v>
      </c>
      <c r="P85" s="55" t="s">
        <v>369</v>
      </c>
      <c r="Q85" s="23">
        <v>9.37</v>
      </c>
      <c r="R85" s="270">
        <v>10305</v>
      </c>
      <c r="S85" s="271">
        <v>4122</v>
      </c>
      <c r="T85" s="276">
        <v>0.4</v>
      </c>
    </row>
    <row r="86" spans="1:20" s="111" customFormat="1" ht="12" customHeight="1" thickTop="1">
      <c r="A86" s="194" t="s">
        <v>154</v>
      </c>
      <c r="B86" s="197"/>
      <c r="C86" s="197">
        <v>33</v>
      </c>
      <c r="D86" s="197"/>
      <c r="E86" s="197" t="s">
        <v>65</v>
      </c>
      <c r="F86" s="205" t="s">
        <v>66</v>
      </c>
      <c r="G86" s="185" t="s">
        <v>88</v>
      </c>
      <c r="H86" s="197" t="s">
        <v>380</v>
      </c>
      <c r="I86" s="209">
        <v>6</v>
      </c>
      <c r="J86" s="64" t="s">
        <v>122</v>
      </c>
      <c r="K86" s="22" t="s">
        <v>71</v>
      </c>
      <c r="L86" s="31">
        <v>1</v>
      </c>
      <c r="M86" s="205" t="s">
        <v>318</v>
      </c>
      <c r="N86" s="18" t="s">
        <v>505</v>
      </c>
      <c r="O86" s="18" t="s">
        <v>505</v>
      </c>
      <c r="P86" s="18" t="s">
        <v>505</v>
      </c>
      <c r="Q86" s="19" t="s">
        <v>505</v>
      </c>
      <c r="R86" s="268" t="s">
        <v>505</v>
      </c>
      <c r="S86" s="268" t="s">
        <v>505</v>
      </c>
      <c r="T86" s="269" t="s">
        <v>505</v>
      </c>
    </row>
    <row r="87" spans="1:20" s="111" customFormat="1" ht="12" customHeight="1">
      <c r="A87" s="195"/>
      <c r="B87" s="198"/>
      <c r="C87" s="198"/>
      <c r="D87" s="198"/>
      <c r="E87" s="198"/>
      <c r="F87" s="203"/>
      <c r="G87" s="186"/>
      <c r="H87" s="198"/>
      <c r="I87" s="210"/>
      <c r="J87" s="67" t="s">
        <v>123</v>
      </c>
      <c r="K87" s="85" t="s">
        <v>381</v>
      </c>
      <c r="L87" s="33">
        <v>4</v>
      </c>
      <c r="M87" s="193"/>
      <c r="N87" s="55" t="s">
        <v>505</v>
      </c>
      <c r="O87" s="55" t="s">
        <v>505</v>
      </c>
      <c r="P87" s="55" t="s">
        <v>505</v>
      </c>
      <c r="Q87" s="23" t="s">
        <v>505</v>
      </c>
      <c r="R87" s="270" t="s">
        <v>505</v>
      </c>
      <c r="S87" s="271" t="s">
        <v>505</v>
      </c>
      <c r="T87" s="276" t="s">
        <v>505</v>
      </c>
    </row>
    <row r="88" spans="1:20" s="111" customFormat="1" ht="24" customHeight="1" thickBot="1">
      <c r="A88" s="195"/>
      <c r="B88" s="198"/>
      <c r="C88" s="198"/>
      <c r="D88" s="198"/>
      <c r="E88" s="198"/>
      <c r="F88" s="203"/>
      <c r="G88" s="187"/>
      <c r="H88" s="198"/>
      <c r="I88" s="210"/>
      <c r="J88" s="151" t="s">
        <v>124</v>
      </c>
      <c r="K88" s="152" t="s">
        <v>382</v>
      </c>
      <c r="L88" s="153">
        <v>10</v>
      </c>
      <c r="M88" s="193"/>
      <c r="N88" s="149" t="s">
        <v>505</v>
      </c>
      <c r="O88" s="149" t="s">
        <v>505</v>
      </c>
      <c r="P88" s="149" t="s">
        <v>505</v>
      </c>
      <c r="Q88" s="150" t="s">
        <v>505</v>
      </c>
      <c r="R88" s="273" t="s">
        <v>505</v>
      </c>
      <c r="S88" s="273" t="s">
        <v>505</v>
      </c>
      <c r="T88" s="278" t="s">
        <v>505</v>
      </c>
    </row>
    <row r="89" spans="1:20" s="111" customFormat="1" ht="12" customHeight="1" thickTop="1">
      <c r="A89" s="194" t="s">
        <v>154</v>
      </c>
      <c r="B89" s="197"/>
      <c r="C89" s="197">
        <v>34</v>
      </c>
      <c r="D89" s="197"/>
      <c r="E89" s="197" t="s">
        <v>65</v>
      </c>
      <c r="F89" s="205" t="s">
        <v>66</v>
      </c>
      <c r="G89" s="185" t="s">
        <v>89</v>
      </c>
      <c r="H89" s="197" t="s">
        <v>349</v>
      </c>
      <c r="I89" s="209">
        <v>6</v>
      </c>
      <c r="J89" s="64" t="s">
        <v>125</v>
      </c>
      <c r="K89" s="22" t="s">
        <v>71</v>
      </c>
      <c r="L89" s="31">
        <v>1</v>
      </c>
      <c r="M89" s="51" t="s">
        <v>313</v>
      </c>
      <c r="N89" s="18" t="s">
        <v>505</v>
      </c>
      <c r="O89" s="18" t="s">
        <v>505</v>
      </c>
      <c r="P89" s="18" t="s">
        <v>505</v>
      </c>
      <c r="Q89" s="19" t="s">
        <v>505</v>
      </c>
      <c r="R89" s="268" t="s">
        <v>505</v>
      </c>
      <c r="S89" s="268" t="s">
        <v>505</v>
      </c>
      <c r="T89" s="269" t="s">
        <v>505</v>
      </c>
    </row>
    <row r="90" spans="1:20" s="111" customFormat="1" ht="35.25" customHeight="1">
      <c r="A90" s="195"/>
      <c r="B90" s="198"/>
      <c r="C90" s="198"/>
      <c r="D90" s="198"/>
      <c r="E90" s="198"/>
      <c r="F90" s="203"/>
      <c r="G90" s="186"/>
      <c r="H90" s="198"/>
      <c r="I90" s="210"/>
      <c r="J90" s="67" t="s">
        <v>455</v>
      </c>
      <c r="K90" s="85" t="s">
        <v>226</v>
      </c>
      <c r="L90" s="33">
        <v>9</v>
      </c>
      <c r="M90" s="203" t="s">
        <v>318</v>
      </c>
      <c r="N90" s="55" t="s">
        <v>505</v>
      </c>
      <c r="O90" s="55" t="s">
        <v>505</v>
      </c>
      <c r="P90" s="55" t="s">
        <v>505</v>
      </c>
      <c r="Q90" s="23" t="s">
        <v>505</v>
      </c>
      <c r="R90" s="270" t="s">
        <v>505</v>
      </c>
      <c r="S90" s="271" t="s">
        <v>505</v>
      </c>
      <c r="T90" s="276" t="s">
        <v>505</v>
      </c>
    </row>
    <row r="91" spans="1:20" s="111" customFormat="1" ht="39" customHeight="1">
      <c r="A91" s="195"/>
      <c r="B91" s="198"/>
      <c r="C91" s="198"/>
      <c r="D91" s="198"/>
      <c r="E91" s="198"/>
      <c r="F91" s="203"/>
      <c r="G91" s="186"/>
      <c r="H91" s="198"/>
      <c r="I91" s="210"/>
      <c r="J91" s="67" t="s">
        <v>497</v>
      </c>
      <c r="K91" s="50" t="s">
        <v>225</v>
      </c>
      <c r="L91" s="33">
        <v>6</v>
      </c>
      <c r="M91" s="203"/>
      <c r="N91" s="55" t="s">
        <v>505</v>
      </c>
      <c r="O91" s="55" t="s">
        <v>505</v>
      </c>
      <c r="P91" s="55" t="s">
        <v>505</v>
      </c>
      <c r="Q91" s="23" t="s">
        <v>505</v>
      </c>
      <c r="R91" s="270" t="s">
        <v>505</v>
      </c>
      <c r="S91" s="271" t="s">
        <v>505</v>
      </c>
      <c r="T91" s="276" t="s">
        <v>505</v>
      </c>
    </row>
    <row r="92" spans="1:20" s="111" customFormat="1" ht="12" thickBot="1">
      <c r="A92" s="224"/>
      <c r="B92" s="202"/>
      <c r="C92" s="199"/>
      <c r="D92" s="199"/>
      <c r="E92" s="199"/>
      <c r="F92" s="203"/>
      <c r="G92" s="187"/>
      <c r="H92" s="202"/>
      <c r="I92" s="210"/>
      <c r="J92" s="66" t="s">
        <v>126</v>
      </c>
      <c r="K92" s="50" t="s">
        <v>305</v>
      </c>
      <c r="L92" s="32">
        <v>9</v>
      </c>
      <c r="M92" s="204"/>
      <c r="N92" s="14" t="s">
        <v>505</v>
      </c>
      <c r="O92" s="14" t="s">
        <v>505</v>
      </c>
      <c r="P92" s="14" t="s">
        <v>505</v>
      </c>
      <c r="Q92" s="15" t="s">
        <v>505</v>
      </c>
      <c r="R92" s="270" t="s">
        <v>505</v>
      </c>
      <c r="S92" s="271" t="s">
        <v>505</v>
      </c>
      <c r="T92" s="272" t="s">
        <v>505</v>
      </c>
    </row>
    <row r="93" spans="1:20" s="111" customFormat="1" ht="12" customHeight="1" thickTop="1">
      <c r="A93" s="194" t="s">
        <v>154</v>
      </c>
      <c r="B93" s="197" t="s">
        <v>219</v>
      </c>
      <c r="C93" s="197" t="s">
        <v>224</v>
      </c>
      <c r="D93" s="200"/>
      <c r="E93" s="217" t="s">
        <v>65</v>
      </c>
      <c r="F93" s="183" t="s">
        <v>66</v>
      </c>
      <c r="G93" s="185" t="s">
        <v>90</v>
      </c>
      <c r="H93" s="197" t="s">
        <v>350</v>
      </c>
      <c r="I93" s="209">
        <v>6</v>
      </c>
      <c r="J93" s="47" t="s">
        <v>127</v>
      </c>
      <c r="K93" s="73" t="s">
        <v>71</v>
      </c>
      <c r="L93" s="29">
        <v>1</v>
      </c>
      <c r="M93" s="259" t="s">
        <v>313</v>
      </c>
      <c r="N93" s="10">
        <v>60</v>
      </c>
      <c r="O93" s="10">
        <v>1</v>
      </c>
      <c r="P93" s="18" t="s">
        <v>368</v>
      </c>
      <c r="Q93" s="19">
        <v>9.37</v>
      </c>
      <c r="R93" s="268">
        <v>562.2</v>
      </c>
      <c r="S93" s="268">
        <v>224.88</v>
      </c>
      <c r="T93" s="269">
        <v>0.4</v>
      </c>
    </row>
    <row r="94" spans="1:20" s="111" customFormat="1" ht="20.25" customHeight="1">
      <c r="A94" s="196"/>
      <c r="B94" s="199"/>
      <c r="C94" s="198"/>
      <c r="D94" s="202"/>
      <c r="E94" s="199"/>
      <c r="F94" s="218"/>
      <c r="G94" s="186"/>
      <c r="H94" s="199"/>
      <c r="I94" s="210"/>
      <c r="J94" s="48" t="s">
        <v>128</v>
      </c>
      <c r="K94" s="54" t="s">
        <v>220</v>
      </c>
      <c r="L94" s="30">
        <v>9</v>
      </c>
      <c r="M94" s="260"/>
      <c r="N94" s="14">
        <v>60</v>
      </c>
      <c r="O94" s="14">
        <v>0.2</v>
      </c>
      <c r="P94" s="14" t="s">
        <v>368</v>
      </c>
      <c r="Q94" s="15">
        <v>9.37</v>
      </c>
      <c r="R94" s="270">
        <v>224.88</v>
      </c>
      <c r="S94" s="271">
        <v>89.952</v>
      </c>
      <c r="T94" s="272">
        <v>0.4</v>
      </c>
    </row>
    <row r="95" spans="1:20" s="111" customFormat="1" ht="20.25" customHeight="1">
      <c r="A95" s="196"/>
      <c r="B95" s="199"/>
      <c r="C95" s="198"/>
      <c r="D95" s="202"/>
      <c r="E95" s="199"/>
      <c r="F95" s="218"/>
      <c r="G95" s="186"/>
      <c r="H95" s="199"/>
      <c r="I95" s="210"/>
      <c r="J95" s="48" t="s">
        <v>524</v>
      </c>
      <c r="K95" s="54" t="s">
        <v>221</v>
      </c>
      <c r="L95" s="30">
        <v>10</v>
      </c>
      <c r="M95" s="184"/>
      <c r="N95" s="14">
        <v>60</v>
      </c>
      <c r="O95" s="14">
        <v>0.2</v>
      </c>
      <c r="P95" s="14" t="s">
        <v>368</v>
      </c>
      <c r="Q95" s="15">
        <v>9.37</v>
      </c>
      <c r="R95" s="270">
        <v>112.44</v>
      </c>
      <c r="S95" s="271">
        <v>44.976</v>
      </c>
      <c r="T95" s="272">
        <v>0.4</v>
      </c>
    </row>
    <row r="96" spans="1:20" s="111" customFormat="1" ht="33.75">
      <c r="A96" s="196"/>
      <c r="B96" s="199"/>
      <c r="C96" s="198"/>
      <c r="D96" s="202"/>
      <c r="E96" s="199"/>
      <c r="F96" s="218"/>
      <c r="G96" s="186"/>
      <c r="H96" s="199"/>
      <c r="I96" s="210"/>
      <c r="J96" s="48" t="s">
        <v>537</v>
      </c>
      <c r="K96" s="54" t="s">
        <v>223</v>
      </c>
      <c r="L96" s="30">
        <v>6</v>
      </c>
      <c r="M96" s="203" t="s">
        <v>383</v>
      </c>
      <c r="N96" s="14">
        <v>133</v>
      </c>
      <c r="O96" s="14">
        <v>0.2</v>
      </c>
      <c r="P96" s="14" t="s">
        <v>369</v>
      </c>
      <c r="Q96" s="15">
        <v>9.37</v>
      </c>
      <c r="R96" s="270">
        <v>749.056</v>
      </c>
      <c r="S96" s="271">
        <v>299.6224</v>
      </c>
      <c r="T96" s="272">
        <v>0.4</v>
      </c>
    </row>
    <row r="97" spans="1:20" s="111" customFormat="1" ht="30" customHeight="1">
      <c r="A97" s="196"/>
      <c r="B97" s="199"/>
      <c r="C97" s="198"/>
      <c r="D97" s="202"/>
      <c r="E97" s="199"/>
      <c r="F97" s="218"/>
      <c r="G97" s="186"/>
      <c r="H97" s="199"/>
      <c r="I97" s="210"/>
      <c r="J97" s="48" t="s">
        <v>538</v>
      </c>
      <c r="K97" s="54" t="s">
        <v>225</v>
      </c>
      <c r="L97" s="30">
        <v>6</v>
      </c>
      <c r="M97" s="203"/>
      <c r="N97" s="14">
        <v>133</v>
      </c>
      <c r="O97" s="14">
        <v>0.2</v>
      </c>
      <c r="P97" s="14" t="s">
        <v>368</v>
      </c>
      <c r="Q97" s="15">
        <v>9.37</v>
      </c>
      <c r="R97" s="270">
        <v>499.814</v>
      </c>
      <c r="S97" s="271">
        <v>199.92560000000003</v>
      </c>
      <c r="T97" s="272">
        <v>0.4</v>
      </c>
    </row>
    <row r="98" spans="1:20" s="111" customFormat="1" ht="12" thickBot="1">
      <c r="A98" s="196"/>
      <c r="B98" s="199"/>
      <c r="C98" s="199"/>
      <c r="D98" s="202"/>
      <c r="E98" s="199"/>
      <c r="F98" s="218"/>
      <c r="G98" s="187"/>
      <c r="H98" s="199"/>
      <c r="I98" s="210"/>
      <c r="J98" s="109" t="s">
        <v>539</v>
      </c>
      <c r="K98" s="112" t="s">
        <v>226</v>
      </c>
      <c r="L98" s="113">
        <v>6</v>
      </c>
      <c r="M98" s="204"/>
      <c r="N98" s="114">
        <v>133</v>
      </c>
      <c r="O98" s="114">
        <v>0.2</v>
      </c>
      <c r="P98" s="114" t="s">
        <v>369</v>
      </c>
      <c r="Q98" s="115">
        <v>9.37</v>
      </c>
      <c r="R98" s="271">
        <v>125.951</v>
      </c>
      <c r="S98" s="279">
        <v>50.3804</v>
      </c>
      <c r="T98" s="280">
        <v>0.4</v>
      </c>
    </row>
    <row r="99" spans="1:20" s="111" customFormat="1" ht="24" customHeight="1" thickTop="1">
      <c r="A99" s="253" t="s">
        <v>154</v>
      </c>
      <c r="B99" s="205" t="s">
        <v>219</v>
      </c>
      <c r="C99" s="205" t="s">
        <v>224</v>
      </c>
      <c r="D99" s="254"/>
      <c r="E99" s="205" t="s">
        <v>65</v>
      </c>
      <c r="F99" s="183" t="s">
        <v>66</v>
      </c>
      <c r="G99" s="185" t="s">
        <v>91</v>
      </c>
      <c r="H99" s="197" t="s">
        <v>222</v>
      </c>
      <c r="I99" s="209">
        <v>6</v>
      </c>
      <c r="J99" s="110" t="s">
        <v>129</v>
      </c>
      <c r="K99" s="121" t="s">
        <v>71</v>
      </c>
      <c r="L99" s="122">
        <v>1</v>
      </c>
      <c r="M99" s="205" t="s">
        <v>383</v>
      </c>
      <c r="N99" s="18">
        <v>133</v>
      </c>
      <c r="O99" s="18">
        <v>1</v>
      </c>
      <c r="P99" s="18" t="s">
        <v>368</v>
      </c>
      <c r="Q99" s="19">
        <v>5.28</v>
      </c>
      <c r="R99" s="281">
        <v>702.24</v>
      </c>
      <c r="S99" s="282">
        <v>421.344</v>
      </c>
      <c r="T99" s="269">
        <v>0.6</v>
      </c>
    </row>
    <row r="100" spans="1:20" s="111" customFormat="1" ht="24" customHeight="1">
      <c r="A100" s="220"/>
      <c r="B100" s="203"/>
      <c r="C100" s="203"/>
      <c r="D100" s="228"/>
      <c r="E100" s="203"/>
      <c r="F100" s="218"/>
      <c r="G100" s="186"/>
      <c r="H100" s="199"/>
      <c r="I100" s="210"/>
      <c r="J100" s="108" t="s">
        <v>130</v>
      </c>
      <c r="K100" s="96" t="s">
        <v>509</v>
      </c>
      <c r="L100" s="123">
        <v>6</v>
      </c>
      <c r="M100" s="203"/>
      <c r="N100" s="55">
        <v>133</v>
      </c>
      <c r="O100" s="55">
        <v>1</v>
      </c>
      <c r="P100" s="55" t="s">
        <v>369</v>
      </c>
      <c r="Q100" s="23">
        <v>5.28</v>
      </c>
      <c r="R100" s="283">
        <v>1417.78</v>
      </c>
      <c r="S100" s="271">
        <v>850.668</v>
      </c>
      <c r="T100" s="276">
        <v>0.6</v>
      </c>
    </row>
    <row r="101" spans="1:20" s="111" customFormat="1" ht="12" thickBot="1">
      <c r="A101" s="221"/>
      <c r="B101" s="204"/>
      <c r="C101" s="204"/>
      <c r="D101" s="255"/>
      <c r="E101" s="204"/>
      <c r="F101" s="219"/>
      <c r="G101" s="187"/>
      <c r="H101" s="225"/>
      <c r="I101" s="188"/>
      <c r="J101" s="99" t="s">
        <v>131</v>
      </c>
      <c r="K101" s="94" t="s">
        <v>351</v>
      </c>
      <c r="L101" s="100">
        <v>6</v>
      </c>
      <c r="M101" s="204"/>
      <c r="N101" s="82">
        <v>133</v>
      </c>
      <c r="O101" s="82">
        <v>1</v>
      </c>
      <c r="P101" s="82" t="s">
        <v>369</v>
      </c>
      <c r="Q101" s="83">
        <v>5.28</v>
      </c>
      <c r="R101" s="284">
        <v>887.11</v>
      </c>
      <c r="S101" s="279">
        <v>532.266</v>
      </c>
      <c r="T101" s="285">
        <v>0.6</v>
      </c>
    </row>
    <row r="102" spans="1:20" s="111" customFormat="1" ht="12" customHeight="1" thickTop="1">
      <c r="A102" s="194" t="s">
        <v>154</v>
      </c>
      <c r="B102" s="205" t="s">
        <v>219</v>
      </c>
      <c r="C102" s="197" t="s">
        <v>227</v>
      </c>
      <c r="D102" s="200"/>
      <c r="E102" s="217" t="s">
        <v>65</v>
      </c>
      <c r="F102" s="183" t="s">
        <v>66</v>
      </c>
      <c r="G102" s="185" t="s">
        <v>92</v>
      </c>
      <c r="H102" s="197" t="s">
        <v>409</v>
      </c>
      <c r="I102" s="209">
        <v>6</v>
      </c>
      <c r="J102" s="71" t="s">
        <v>132</v>
      </c>
      <c r="K102" s="70" t="s">
        <v>71</v>
      </c>
      <c r="L102" s="72">
        <v>1</v>
      </c>
      <c r="M102" s="183" t="s">
        <v>376</v>
      </c>
      <c r="N102" s="56">
        <v>120</v>
      </c>
      <c r="O102" s="56">
        <v>1</v>
      </c>
      <c r="P102" s="55" t="s">
        <v>368</v>
      </c>
      <c r="Q102" s="23">
        <v>9.37</v>
      </c>
      <c r="R102" s="275">
        <v>1124.4</v>
      </c>
      <c r="S102" s="275">
        <v>674.64</v>
      </c>
      <c r="T102" s="276">
        <v>0.6</v>
      </c>
    </row>
    <row r="103" spans="1:20" s="111" customFormat="1" ht="20.25" customHeight="1">
      <c r="A103" s="196"/>
      <c r="B103" s="203"/>
      <c r="C103" s="198"/>
      <c r="D103" s="202"/>
      <c r="E103" s="199"/>
      <c r="F103" s="218"/>
      <c r="G103" s="186"/>
      <c r="H103" s="199"/>
      <c r="I103" s="210"/>
      <c r="J103" s="48" t="s">
        <v>133</v>
      </c>
      <c r="K103" s="54" t="s">
        <v>222</v>
      </c>
      <c r="L103" s="30">
        <v>6</v>
      </c>
      <c r="M103" s="214"/>
      <c r="N103" s="14">
        <v>120</v>
      </c>
      <c r="O103" s="14">
        <v>0.2</v>
      </c>
      <c r="P103" s="14" t="s">
        <v>369</v>
      </c>
      <c r="Q103" s="15">
        <v>5.28</v>
      </c>
      <c r="R103" s="270">
        <v>265.44</v>
      </c>
      <c r="S103" s="271">
        <v>159.26399999999998</v>
      </c>
      <c r="T103" s="272">
        <v>0.6</v>
      </c>
    </row>
    <row r="104" spans="1:20" s="111" customFormat="1" ht="30" customHeight="1">
      <c r="A104" s="196"/>
      <c r="B104" s="203"/>
      <c r="C104" s="198"/>
      <c r="D104" s="202"/>
      <c r="E104" s="199"/>
      <c r="F104" s="218"/>
      <c r="G104" s="186"/>
      <c r="H104" s="199"/>
      <c r="I104" s="210"/>
      <c r="J104" s="48" t="s">
        <v>134</v>
      </c>
      <c r="K104" s="54" t="s">
        <v>518</v>
      </c>
      <c r="L104" s="30">
        <v>6</v>
      </c>
      <c r="M104" s="214"/>
      <c r="N104" s="14">
        <v>120</v>
      </c>
      <c r="O104" s="14">
        <v>0.2</v>
      </c>
      <c r="P104" s="14" t="s">
        <v>369</v>
      </c>
      <c r="Q104" s="15">
        <v>9.37</v>
      </c>
      <c r="R104" s="270">
        <v>73.9896</v>
      </c>
      <c r="S104" s="271">
        <v>44.39375999999999</v>
      </c>
      <c r="T104" s="272">
        <v>0.6</v>
      </c>
    </row>
    <row r="105" spans="1:20" s="111" customFormat="1" ht="33" customHeight="1" thickBot="1">
      <c r="A105" s="196"/>
      <c r="B105" s="204"/>
      <c r="C105" s="199"/>
      <c r="D105" s="202"/>
      <c r="E105" s="199"/>
      <c r="F105" s="218"/>
      <c r="G105" s="187"/>
      <c r="H105" s="199"/>
      <c r="I105" s="210"/>
      <c r="J105" s="145" t="s">
        <v>540</v>
      </c>
      <c r="K105" s="154" t="s">
        <v>517</v>
      </c>
      <c r="L105" s="155">
        <v>6</v>
      </c>
      <c r="M105" s="215"/>
      <c r="N105" s="141">
        <v>120</v>
      </c>
      <c r="O105" s="141">
        <v>0.2</v>
      </c>
      <c r="P105" s="141" t="s">
        <v>369</v>
      </c>
      <c r="Q105" s="142">
        <v>9.37</v>
      </c>
      <c r="R105" s="273">
        <v>73.9896</v>
      </c>
      <c r="S105" s="273">
        <v>44.39375999999999</v>
      </c>
      <c r="T105" s="274">
        <v>0.6</v>
      </c>
    </row>
    <row r="106" spans="1:20" s="111" customFormat="1" ht="12" customHeight="1" thickTop="1">
      <c r="A106" s="194" t="s">
        <v>154</v>
      </c>
      <c r="B106" s="205" t="s">
        <v>219</v>
      </c>
      <c r="C106" s="197" t="s">
        <v>227</v>
      </c>
      <c r="D106" s="200"/>
      <c r="E106" s="217" t="s">
        <v>65</v>
      </c>
      <c r="F106" s="183" t="s">
        <v>66</v>
      </c>
      <c r="G106" s="206" t="s">
        <v>93</v>
      </c>
      <c r="H106" s="197" t="s">
        <v>228</v>
      </c>
      <c r="I106" s="209">
        <v>6</v>
      </c>
      <c r="J106" s="71" t="s">
        <v>135</v>
      </c>
      <c r="K106" s="70" t="s">
        <v>71</v>
      </c>
      <c r="L106" s="72">
        <v>1</v>
      </c>
      <c r="M106" s="130" t="s">
        <v>313</v>
      </c>
      <c r="N106" s="56">
        <v>60</v>
      </c>
      <c r="O106" s="56">
        <v>1</v>
      </c>
      <c r="P106" s="55" t="s">
        <v>368</v>
      </c>
      <c r="Q106" s="23">
        <v>9.37</v>
      </c>
      <c r="R106" s="275">
        <v>562.2</v>
      </c>
      <c r="S106" s="275">
        <v>337.32</v>
      </c>
      <c r="T106" s="276">
        <v>0.6</v>
      </c>
    </row>
    <row r="107" spans="1:20" s="111" customFormat="1" ht="20.25" customHeight="1">
      <c r="A107" s="196"/>
      <c r="B107" s="203"/>
      <c r="C107" s="198"/>
      <c r="D107" s="202"/>
      <c r="E107" s="199"/>
      <c r="F107" s="218"/>
      <c r="G107" s="207"/>
      <c r="H107" s="199"/>
      <c r="I107" s="210"/>
      <c r="J107" s="48" t="s">
        <v>136</v>
      </c>
      <c r="K107" s="54" t="s">
        <v>514</v>
      </c>
      <c r="L107" s="30">
        <v>6</v>
      </c>
      <c r="M107" s="213" t="s">
        <v>376</v>
      </c>
      <c r="N107" s="14">
        <v>120</v>
      </c>
      <c r="O107" s="14">
        <v>0.2</v>
      </c>
      <c r="P107" s="14" t="s">
        <v>369</v>
      </c>
      <c r="Q107" s="15">
        <v>5.28</v>
      </c>
      <c r="R107" s="270">
        <v>63.36</v>
      </c>
      <c r="S107" s="271">
        <v>38.016</v>
      </c>
      <c r="T107" s="272">
        <v>0.6</v>
      </c>
    </row>
    <row r="108" spans="1:20" s="111" customFormat="1" ht="30" customHeight="1">
      <c r="A108" s="196"/>
      <c r="B108" s="203"/>
      <c r="C108" s="198"/>
      <c r="D108" s="202"/>
      <c r="E108" s="199"/>
      <c r="F108" s="218"/>
      <c r="G108" s="207"/>
      <c r="H108" s="199"/>
      <c r="I108" s="210"/>
      <c r="J108" s="48" t="s">
        <v>256</v>
      </c>
      <c r="K108" s="54" t="s">
        <v>515</v>
      </c>
      <c r="L108" s="30">
        <v>6</v>
      </c>
      <c r="M108" s="213"/>
      <c r="N108" s="14">
        <v>120</v>
      </c>
      <c r="O108" s="14">
        <v>0.2</v>
      </c>
      <c r="P108" s="14" t="s">
        <v>369</v>
      </c>
      <c r="Q108" s="15">
        <v>9.37</v>
      </c>
      <c r="R108" s="270">
        <v>113.64</v>
      </c>
      <c r="S108" s="271">
        <v>68.18399999999998</v>
      </c>
      <c r="T108" s="272">
        <v>0.6</v>
      </c>
    </row>
    <row r="109" spans="1:20" s="111" customFormat="1" ht="33" customHeight="1" thickBot="1">
      <c r="A109" s="196"/>
      <c r="B109" s="204"/>
      <c r="C109" s="199"/>
      <c r="D109" s="202"/>
      <c r="E109" s="199"/>
      <c r="F109" s="218"/>
      <c r="G109" s="208"/>
      <c r="H109" s="199"/>
      <c r="I109" s="210"/>
      <c r="J109" s="145" t="s">
        <v>541</v>
      </c>
      <c r="K109" s="154" t="s">
        <v>516</v>
      </c>
      <c r="L109" s="155">
        <v>6</v>
      </c>
      <c r="M109" s="190"/>
      <c r="N109" s="141">
        <v>120</v>
      </c>
      <c r="O109" s="141">
        <v>0.2</v>
      </c>
      <c r="P109" s="141" t="s">
        <v>369</v>
      </c>
      <c r="Q109" s="142">
        <v>9.37</v>
      </c>
      <c r="R109" s="273">
        <v>61.989599999999996</v>
      </c>
      <c r="S109" s="273">
        <v>37.19376</v>
      </c>
      <c r="T109" s="274">
        <v>0.6</v>
      </c>
    </row>
    <row r="110" spans="1:20" s="111" customFormat="1" ht="26.25" customHeight="1" thickTop="1">
      <c r="A110" s="194" t="s">
        <v>154</v>
      </c>
      <c r="B110" s="197"/>
      <c r="C110" s="197">
        <v>39</v>
      </c>
      <c r="D110" s="200"/>
      <c r="E110" s="217" t="s">
        <v>65</v>
      </c>
      <c r="F110" s="183" t="s">
        <v>66</v>
      </c>
      <c r="G110" s="185" t="s">
        <v>94</v>
      </c>
      <c r="H110" s="197" t="s">
        <v>352</v>
      </c>
      <c r="I110" s="209">
        <v>6</v>
      </c>
      <c r="J110" s="47" t="s">
        <v>137</v>
      </c>
      <c r="K110" s="73" t="s">
        <v>71</v>
      </c>
      <c r="L110" s="29">
        <v>1</v>
      </c>
      <c r="M110" s="205" t="s">
        <v>328</v>
      </c>
      <c r="N110" s="10">
        <v>90</v>
      </c>
      <c r="O110" s="10">
        <v>1</v>
      </c>
      <c r="P110" s="18" t="s">
        <v>368</v>
      </c>
      <c r="Q110" s="19">
        <v>5.28</v>
      </c>
      <c r="R110" s="268">
        <v>475.2</v>
      </c>
      <c r="S110" s="268">
        <v>285.12</v>
      </c>
      <c r="T110" s="269">
        <v>0.6</v>
      </c>
    </row>
    <row r="111" spans="1:20" s="111" customFormat="1" ht="58.5" customHeight="1">
      <c r="A111" s="196"/>
      <c r="B111" s="199"/>
      <c r="C111" s="198"/>
      <c r="D111" s="202"/>
      <c r="E111" s="199"/>
      <c r="F111" s="218"/>
      <c r="G111" s="186"/>
      <c r="H111" s="199"/>
      <c r="I111" s="210"/>
      <c r="J111" s="48" t="s">
        <v>138</v>
      </c>
      <c r="K111" s="54" t="s">
        <v>336</v>
      </c>
      <c r="L111" s="30">
        <v>6</v>
      </c>
      <c r="M111" s="198"/>
      <c r="N111" s="14">
        <v>90</v>
      </c>
      <c r="O111" s="14">
        <v>1</v>
      </c>
      <c r="P111" s="14" t="s">
        <v>369</v>
      </c>
      <c r="Q111" s="15">
        <v>5.28</v>
      </c>
      <c r="R111" s="270">
        <v>331.2</v>
      </c>
      <c r="S111" s="271">
        <v>198.72</v>
      </c>
      <c r="T111" s="272">
        <v>0.6</v>
      </c>
    </row>
    <row r="112" spans="1:20" s="111" customFormat="1" ht="26.25" customHeight="1">
      <c r="A112" s="196"/>
      <c r="B112" s="199"/>
      <c r="C112" s="198"/>
      <c r="D112" s="202"/>
      <c r="E112" s="199"/>
      <c r="F112" s="218"/>
      <c r="G112" s="186"/>
      <c r="H112" s="199"/>
      <c r="I112" s="210"/>
      <c r="J112" s="48" t="s">
        <v>456</v>
      </c>
      <c r="K112" s="54" t="s">
        <v>337</v>
      </c>
      <c r="L112" s="30">
        <v>5</v>
      </c>
      <c r="M112" s="203" t="s">
        <v>319</v>
      </c>
      <c r="N112" s="14">
        <v>90</v>
      </c>
      <c r="O112" s="14">
        <v>1</v>
      </c>
      <c r="P112" s="14" t="s">
        <v>369</v>
      </c>
      <c r="Q112" s="15">
        <v>9.37</v>
      </c>
      <c r="R112" s="270">
        <v>1686.6</v>
      </c>
      <c r="S112" s="271">
        <v>1011.96</v>
      </c>
      <c r="T112" s="272">
        <v>0.6</v>
      </c>
    </row>
    <row r="113" spans="1:20" s="111" customFormat="1" ht="26.25" customHeight="1">
      <c r="A113" s="196"/>
      <c r="B113" s="199"/>
      <c r="C113" s="198"/>
      <c r="D113" s="202"/>
      <c r="E113" s="199"/>
      <c r="F113" s="218"/>
      <c r="G113" s="186"/>
      <c r="H113" s="199"/>
      <c r="I113" s="210"/>
      <c r="J113" s="48" t="s">
        <v>147</v>
      </c>
      <c r="K113" s="54" t="s">
        <v>339</v>
      </c>
      <c r="L113" s="30">
        <v>6</v>
      </c>
      <c r="M113" s="203"/>
      <c r="N113" s="14">
        <v>90</v>
      </c>
      <c r="O113" s="14">
        <v>1</v>
      </c>
      <c r="P113" s="14" t="s">
        <v>369</v>
      </c>
      <c r="Q113" s="15">
        <v>9.37</v>
      </c>
      <c r="R113" s="270">
        <v>421.65</v>
      </c>
      <c r="S113" s="271">
        <v>252.99</v>
      </c>
      <c r="T113" s="272">
        <v>0.6</v>
      </c>
    </row>
    <row r="114" spans="1:20" s="111" customFormat="1" ht="61.5" customHeight="1" thickBot="1">
      <c r="A114" s="196"/>
      <c r="B114" s="199"/>
      <c r="C114" s="199"/>
      <c r="D114" s="202"/>
      <c r="E114" s="199"/>
      <c r="F114" s="218"/>
      <c r="G114" s="187"/>
      <c r="H114" s="199"/>
      <c r="I114" s="210"/>
      <c r="J114" s="48" t="s">
        <v>542</v>
      </c>
      <c r="K114" s="54" t="s">
        <v>338</v>
      </c>
      <c r="L114" s="30">
        <v>10</v>
      </c>
      <c r="M114" s="204"/>
      <c r="N114" s="14">
        <v>90</v>
      </c>
      <c r="O114" s="14">
        <v>1</v>
      </c>
      <c r="P114" s="14" t="s">
        <v>369</v>
      </c>
      <c r="Q114" s="15">
        <v>9.37</v>
      </c>
      <c r="R114" s="270">
        <v>936.9</v>
      </c>
      <c r="S114" s="271">
        <v>562.14</v>
      </c>
      <c r="T114" s="272">
        <v>0.6</v>
      </c>
    </row>
    <row r="115" spans="1:20" s="111" customFormat="1" ht="57" customHeight="1" thickTop="1">
      <c r="A115" s="194" t="s">
        <v>154</v>
      </c>
      <c r="B115" s="197"/>
      <c r="C115" s="197">
        <v>40</v>
      </c>
      <c r="D115" s="200"/>
      <c r="E115" s="217" t="s">
        <v>65</v>
      </c>
      <c r="F115" s="183" t="s">
        <v>66</v>
      </c>
      <c r="G115" s="185" t="s">
        <v>425</v>
      </c>
      <c r="H115" s="197" t="s">
        <v>410</v>
      </c>
      <c r="I115" s="209">
        <v>6</v>
      </c>
      <c r="J115" s="47" t="s">
        <v>457</v>
      </c>
      <c r="K115" s="16" t="s">
        <v>71</v>
      </c>
      <c r="L115" s="29">
        <v>1</v>
      </c>
      <c r="M115" s="205" t="s">
        <v>327</v>
      </c>
      <c r="N115" s="10">
        <v>3</v>
      </c>
      <c r="O115" s="10">
        <v>1</v>
      </c>
      <c r="P115" s="18" t="s">
        <v>368</v>
      </c>
      <c r="Q115" s="19">
        <v>5.28</v>
      </c>
      <c r="R115" s="268">
        <v>15.84</v>
      </c>
      <c r="S115" s="268">
        <v>7.92</v>
      </c>
      <c r="T115" s="269">
        <v>0.5</v>
      </c>
    </row>
    <row r="116" spans="1:20" s="111" customFormat="1" ht="68.25" customHeight="1">
      <c r="A116" s="195"/>
      <c r="B116" s="198"/>
      <c r="C116" s="198"/>
      <c r="D116" s="201"/>
      <c r="E116" s="223"/>
      <c r="F116" s="218"/>
      <c r="G116" s="186"/>
      <c r="H116" s="198"/>
      <c r="I116" s="210"/>
      <c r="J116" s="48" t="s">
        <v>458</v>
      </c>
      <c r="K116" s="54" t="s">
        <v>510</v>
      </c>
      <c r="L116" s="30">
        <v>6</v>
      </c>
      <c r="M116" s="203"/>
      <c r="N116" s="14">
        <v>3</v>
      </c>
      <c r="O116" s="14">
        <v>1</v>
      </c>
      <c r="P116" s="14" t="s">
        <v>369</v>
      </c>
      <c r="Q116" s="15">
        <v>5.28</v>
      </c>
      <c r="R116" s="270">
        <v>8.22</v>
      </c>
      <c r="S116" s="271">
        <v>4.11</v>
      </c>
      <c r="T116" s="272">
        <v>0.5</v>
      </c>
    </row>
    <row r="117" spans="1:20" s="111" customFormat="1" ht="68.25" customHeight="1">
      <c r="A117" s="196"/>
      <c r="B117" s="199"/>
      <c r="C117" s="199"/>
      <c r="D117" s="202"/>
      <c r="E117" s="199"/>
      <c r="F117" s="218"/>
      <c r="G117" s="186"/>
      <c r="H117" s="199"/>
      <c r="I117" s="210"/>
      <c r="J117" s="48" t="s">
        <v>459</v>
      </c>
      <c r="K117" s="54" t="s">
        <v>511</v>
      </c>
      <c r="L117" s="30">
        <v>10</v>
      </c>
      <c r="M117" s="257"/>
      <c r="N117" s="14">
        <v>3</v>
      </c>
      <c r="O117" s="14">
        <v>1</v>
      </c>
      <c r="P117" s="14" t="s">
        <v>369</v>
      </c>
      <c r="Q117" s="15">
        <v>5.28</v>
      </c>
      <c r="R117" s="270">
        <v>10.89</v>
      </c>
      <c r="S117" s="271">
        <v>5.445</v>
      </c>
      <c r="T117" s="272">
        <v>0.5</v>
      </c>
    </row>
    <row r="118" spans="1:20" s="111" customFormat="1" ht="57" customHeight="1">
      <c r="A118" s="196"/>
      <c r="B118" s="199"/>
      <c r="C118" s="199"/>
      <c r="D118" s="202"/>
      <c r="E118" s="199"/>
      <c r="F118" s="218"/>
      <c r="G118" s="186"/>
      <c r="H118" s="199"/>
      <c r="I118" s="210"/>
      <c r="J118" s="48" t="s">
        <v>460</v>
      </c>
      <c r="K118" s="54" t="s">
        <v>341</v>
      </c>
      <c r="L118" s="30">
        <v>5</v>
      </c>
      <c r="M118" s="257"/>
      <c r="N118" s="14">
        <v>3</v>
      </c>
      <c r="O118" s="14">
        <v>1</v>
      </c>
      <c r="P118" s="14" t="s">
        <v>369</v>
      </c>
      <c r="Q118" s="15">
        <v>5.28</v>
      </c>
      <c r="R118" s="270">
        <v>15.99</v>
      </c>
      <c r="S118" s="271">
        <v>7.995</v>
      </c>
      <c r="T118" s="272">
        <v>0.5</v>
      </c>
    </row>
    <row r="119" spans="1:20" s="111" customFormat="1" ht="12" thickBot="1">
      <c r="A119" s="196"/>
      <c r="B119" s="199"/>
      <c r="C119" s="199"/>
      <c r="D119" s="202"/>
      <c r="E119" s="199"/>
      <c r="F119" s="218"/>
      <c r="G119" s="187"/>
      <c r="H119" s="199"/>
      <c r="I119" s="210"/>
      <c r="J119" s="48" t="s">
        <v>543</v>
      </c>
      <c r="K119" s="54" t="s">
        <v>342</v>
      </c>
      <c r="L119" s="30">
        <v>10</v>
      </c>
      <c r="M119" s="216"/>
      <c r="N119" s="14">
        <v>3</v>
      </c>
      <c r="O119" s="14">
        <v>1</v>
      </c>
      <c r="P119" s="14" t="s">
        <v>369</v>
      </c>
      <c r="Q119" s="15">
        <v>5.28</v>
      </c>
      <c r="R119" s="270">
        <v>5.3856</v>
      </c>
      <c r="S119" s="271">
        <v>2.6928</v>
      </c>
      <c r="T119" s="272">
        <v>0.5</v>
      </c>
    </row>
    <row r="120" spans="1:20" s="1" customFormat="1" ht="20.25" customHeight="1" thickBot="1" thickTop="1">
      <c r="A120" s="253" t="s">
        <v>154</v>
      </c>
      <c r="B120" s="205"/>
      <c r="C120" s="205">
        <v>44</v>
      </c>
      <c r="D120" s="227"/>
      <c r="E120" s="183" t="s">
        <v>65</v>
      </c>
      <c r="F120" s="183" t="s">
        <v>66</v>
      </c>
      <c r="G120" s="185" t="s">
        <v>145</v>
      </c>
      <c r="H120" s="205" t="s">
        <v>158</v>
      </c>
      <c r="I120" s="209">
        <v>6</v>
      </c>
      <c r="J120" s="47" t="s">
        <v>148</v>
      </c>
      <c r="K120" s="16" t="s">
        <v>71</v>
      </c>
      <c r="L120" s="29">
        <v>1</v>
      </c>
      <c r="M120" s="205" t="s">
        <v>326</v>
      </c>
      <c r="N120" s="10">
        <v>6</v>
      </c>
      <c r="O120" s="10">
        <v>1</v>
      </c>
      <c r="P120" s="18" t="s">
        <v>368</v>
      </c>
      <c r="Q120" s="19">
        <v>5.28</v>
      </c>
      <c r="R120" s="268">
        <v>31.68</v>
      </c>
      <c r="S120" s="268">
        <v>12.672</v>
      </c>
      <c r="T120" s="269">
        <v>0.4</v>
      </c>
    </row>
    <row r="121" spans="1:20" s="1" customFormat="1" ht="20.25" customHeight="1" thickBot="1" thickTop="1">
      <c r="A121" s="220"/>
      <c r="B121" s="203"/>
      <c r="C121" s="203"/>
      <c r="D121" s="264"/>
      <c r="E121" s="218"/>
      <c r="F121" s="218"/>
      <c r="G121" s="186"/>
      <c r="H121" s="203"/>
      <c r="I121" s="210"/>
      <c r="J121" s="71" t="s">
        <v>149</v>
      </c>
      <c r="K121" s="68" t="s">
        <v>384</v>
      </c>
      <c r="L121" s="72">
        <v>4</v>
      </c>
      <c r="M121" s="203"/>
      <c r="N121" s="56">
        <v>6</v>
      </c>
      <c r="O121" s="56">
        <v>1</v>
      </c>
      <c r="P121" s="55" t="s">
        <v>369</v>
      </c>
      <c r="Q121" s="23">
        <v>5.28</v>
      </c>
      <c r="R121" s="268">
        <v>63.66</v>
      </c>
      <c r="S121" s="268">
        <v>25.464000000000006</v>
      </c>
      <c r="T121" s="276">
        <v>0.4</v>
      </c>
    </row>
    <row r="122" spans="1:20" s="1" customFormat="1" ht="50.25" customHeight="1" thickTop="1">
      <c r="A122" s="220"/>
      <c r="B122" s="203"/>
      <c r="C122" s="203"/>
      <c r="D122" s="264"/>
      <c r="E122" s="218"/>
      <c r="F122" s="218"/>
      <c r="G122" s="186"/>
      <c r="H122" s="203"/>
      <c r="I122" s="210"/>
      <c r="J122" s="71" t="s">
        <v>150</v>
      </c>
      <c r="K122" s="68" t="s">
        <v>512</v>
      </c>
      <c r="L122" s="72">
        <v>10</v>
      </c>
      <c r="M122" s="203"/>
      <c r="N122" s="56">
        <v>6</v>
      </c>
      <c r="O122" s="56">
        <v>1</v>
      </c>
      <c r="P122" s="55" t="s">
        <v>369</v>
      </c>
      <c r="Q122" s="23">
        <v>5.28</v>
      </c>
      <c r="R122" s="268">
        <v>11.3256</v>
      </c>
      <c r="S122" s="268">
        <v>4.53024</v>
      </c>
      <c r="T122" s="276">
        <v>0.4</v>
      </c>
    </row>
    <row r="123" spans="1:20" s="1" customFormat="1" ht="54" customHeight="1" thickBot="1">
      <c r="A123" s="220"/>
      <c r="B123" s="203"/>
      <c r="C123" s="203"/>
      <c r="D123" s="228"/>
      <c r="E123" s="203"/>
      <c r="F123" s="218"/>
      <c r="G123" s="186"/>
      <c r="H123" s="203"/>
      <c r="I123" s="210"/>
      <c r="J123" s="48" t="s">
        <v>498</v>
      </c>
      <c r="K123" s="20" t="s">
        <v>385</v>
      </c>
      <c r="L123" s="30">
        <v>6</v>
      </c>
      <c r="M123" s="216"/>
      <c r="N123" s="14">
        <v>6</v>
      </c>
      <c r="O123" s="14">
        <v>1</v>
      </c>
      <c r="P123" s="14" t="s">
        <v>369</v>
      </c>
      <c r="Q123" s="15">
        <v>9.37</v>
      </c>
      <c r="R123" s="270">
        <v>112.74</v>
      </c>
      <c r="S123" s="271">
        <v>45.096000000000004</v>
      </c>
      <c r="T123" s="272">
        <v>0.4</v>
      </c>
    </row>
    <row r="124" spans="1:20" s="1" customFormat="1" ht="54" customHeight="1" thickBot="1" thickTop="1">
      <c r="A124" s="262"/>
      <c r="B124" s="263"/>
      <c r="C124" s="263"/>
      <c r="D124" s="263"/>
      <c r="E124" s="263"/>
      <c r="F124" s="263"/>
      <c r="G124" s="263"/>
      <c r="H124" s="263"/>
      <c r="I124" s="215"/>
      <c r="J124" s="176" t="s">
        <v>544</v>
      </c>
      <c r="K124" s="177" t="s">
        <v>198</v>
      </c>
      <c r="L124" s="178"/>
      <c r="M124" s="179" t="s">
        <v>388</v>
      </c>
      <c r="N124" s="172">
        <v>60</v>
      </c>
      <c r="O124" s="172">
        <v>1</v>
      </c>
      <c r="P124" s="172" t="s">
        <v>368</v>
      </c>
      <c r="Q124" s="15">
        <v>9.37</v>
      </c>
      <c r="R124" s="286">
        <v>624.6</v>
      </c>
      <c r="S124" s="287">
        <v>374.76</v>
      </c>
      <c r="T124" s="288">
        <v>0.6</v>
      </c>
    </row>
    <row r="125" spans="1:20" s="1" customFormat="1" ht="12" customHeight="1" thickTop="1">
      <c r="A125" s="194" t="s">
        <v>154</v>
      </c>
      <c r="B125" s="197"/>
      <c r="C125" s="197">
        <v>48</v>
      </c>
      <c r="D125" s="183"/>
      <c r="E125" s="217" t="s">
        <v>65</v>
      </c>
      <c r="F125" s="183" t="s">
        <v>66</v>
      </c>
      <c r="G125" s="185" t="s">
        <v>95</v>
      </c>
      <c r="H125" s="197" t="s">
        <v>159</v>
      </c>
      <c r="I125" s="209">
        <v>6</v>
      </c>
      <c r="J125" s="47" t="s">
        <v>139</v>
      </c>
      <c r="K125" s="16" t="s">
        <v>71</v>
      </c>
      <c r="L125" s="29">
        <v>1</v>
      </c>
      <c r="M125" s="259" t="s">
        <v>319</v>
      </c>
      <c r="N125" s="10">
        <v>60</v>
      </c>
      <c r="O125" s="10">
        <v>1</v>
      </c>
      <c r="P125" s="18" t="s">
        <v>368</v>
      </c>
      <c r="Q125" s="19">
        <v>9.37</v>
      </c>
      <c r="R125" s="268">
        <v>562.2</v>
      </c>
      <c r="S125" s="268">
        <v>449.76</v>
      </c>
      <c r="T125" s="269">
        <v>0.8</v>
      </c>
    </row>
    <row r="126" spans="1:20" s="1" customFormat="1" ht="22.5">
      <c r="A126" s="196"/>
      <c r="B126" s="199"/>
      <c r="C126" s="199"/>
      <c r="D126" s="203"/>
      <c r="E126" s="199"/>
      <c r="F126" s="218"/>
      <c r="G126" s="186"/>
      <c r="H126" s="203"/>
      <c r="I126" s="210"/>
      <c r="J126" s="48" t="s">
        <v>140</v>
      </c>
      <c r="K126" s="20" t="s">
        <v>289</v>
      </c>
      <c r="L126" s="30">
        <v>5</v>
      </c>
      <c r="M126" s="260"/>
      <c r="N126" s="14">
        <v>60</v>
      </c>
      <c r="O126" s="14">
        <v>1</v>
      </c>
      <c r="P126" s="14" t="s">
        <v>368</v>
      </c>
      <c r="Q126" s="15">
        <v>9.37</v>
      </c>
      <c r="R126" s="270">
        <v>4497.6</v>
      </c>
      <c r="S126" s="271">
        <v>3598.08</v>
      </c>
      <c r="T126" s="272">
        <v>0.8</v>
      </c>
    </row>
    <row r="127" spans="1:20" s="1" customFormat="1" ht="22.5">
      <c r="A127" s="196"/>
      <c r="B127" s="199"/>
      <c r="C127" s="199"/>
      <c r="D127" s="203"/>
      <c r="E127" s="199"/>
      <c r="F127" s="218"/>
      <c r="G127" s="186"/>
      <c r="H127" s="203"/>
      <c r="I127" s="210"/>
      <c r="J127" s="48" t="s">
        <v>141</v>
      </c>
      <c r="K127" s="20" t="s">
        <v>290</v>
      </c>
      <c r="L127" s="30">
        <v>6</v>
      </c>
      <c r="M127" s="260"/>
      <c r="N127" s="14">
        <v>60</v>
      </c>
      <c r="O127" s="14">
        <v>1</v>
      </c>
      <c r="P127" s="14" t="s">
        <v>368</v>
      </c>
      <c r="Q127" s="15">
        <v>9.37</v>
      </c>
      <c r="R127" s="270">
        <v>562.2</v>
      </c>
      <c r="S127" s="271">
        <v>449.76</v>
      </c>
      <c r="T127" s="272">
        <v>0.8</v>
      </c>
    </row>
    <row r="128" spans="1:20" s="1" customFormat="1" ht="22.5">
      <c r="A128" s="196"/>
      <c r="B128" s="199"/>
      <c r="C128" s="199"/>
      <c r="D128" s="203"/>
      <c r="E128" s="199"/>
      <c r="F128" s="218"/>
      <c r="G128" s="186"/>
      <c r="H128" s="203"/>
      <c r="I128" s="210"/>
      <c r="J128" s="48" t="s">
        <v>545</v>
      </c>
      <c r="K128" s="20" t="s">
        <v>291</v>
      </c>
      <c r="L128" s="30">
        <v>6</v>
      </c>
      <c r="M128" s="260"/>
      <c r="N128" s="14">
        <v>60</v>
      </c>
      <c r="O128" s="14">
        <v>1</v>
      </c>
      <c r="P128" s="14" t="s">
        <v>368</v>
      </c>
      <c r="Q128" s="15">
        <v>9.37</v>
      </c>
      <c r="R128" s="270">
        <v>562.2</v>
      </c>
      <c r="S128" s="271">
        <v>449.76</v>
      </c>
      <c r="T128" s="272">
        <v>0.8</v>
      </c>
    </row>
    <row r="129" spans="1:20" s="1" customFormat="1" ht="34.5" thickBot="1">
      <c r="A129" s="196"/>
      <c r="B129" s="199"/>
      <c r="C129" s="199"/>
      <c r="D129" s="203"/>
      <c r="E129" s="199"/>
      <c r="F129" s="218"/>
      <c r="G129" s="187"/>
      <c r="H129" s="203"/>
      <c r="I129" s="210"/>
      <c r="J129" s="48" t="s">
        <v>546</v>
      </c>
      <c r="K129" s="20" t="s">
        <v>292</v>
      </c>
      <c r="L129" s="30">
        <v>6</v>
      </c>
      <c r="M129" s="260"/>
      <c r="N129" s="14">
        <v>60</v>
      </c>
      <c r="O129" s="14">
        <v>1</v>
      </c>
      <c r="P129" s="14" t="s">
        <v>368</v>
      </c>
      <c r="Q129" s="15">
        <v>9.37</v>
      </c>
      <c r="R129" s="270">
        <v>2248.8</v>
      </c>
      <c r="S129" s="271">
        <v>1799.04</v>
      </c>
      <c r="T129" s="272">
        <v>0.8</v>
      </c>
    </row>
    <row r="130" spans="1:20" s="1" customFormat="1" ht="12" thickTop="1">
      <c r="A130" s="194" t="s">
        <v>154</v>
      </c>
      <c r="B130" s="197"/>
      <c r="C130" s="197">
        <v>49</v>
      </c>
      <c r="D130" s="227"/>
      <c r="E130" s="217" t="s">
        <v>65</v>
      </c>
      <c r="F130" s="183" t="s">
        <v>66</v>
      </c>
      <c r="G130" s="185" t="s">
        <v>244</v>
      </c>
      <c r="H130" s="197" t="s">
        <v>160</v>
      </c>
      <c r="I130" s="209">
        <v>6</v>
      </c>
      <c r="J130" s="47" t="s">
        <v>257</v>
      </c>
      <c r="K130" s="16" t="s">
        <v>71</v>
      </c>
      <c r="L130" s="29">
        <v>1</v>
      </c>
      <c r="M130" s="259" t="s">
        <v>313</v>
      </c>
      <c r="N130" s="10">
        <v>60</v>
      </c>
      <c r="O130" s="10">
        <v>1</v>
      </c>
      <c r="P130" s="18" t="s">
        <v>368</v>
      </c>
      <c r="Q130" s="19">
        <v>9.37</v>
      </c>
      <c r="R130" s="268">
        <v>562.2</v>
      </c>
      <c r="S130" s="268">
        <v>393.54</v>
      </c>
      <c r="T130" s="269">
        <v>0.7</v>
      </c>
    </row>
    <row r="131" spans="1:20" s="1" customFormat="1" ht="11.25">
      <c r="A131" s="196"/>
      <c r="B131" s="199"/>
      <c r="C131" s="199"/>
      <c r="D131" s="228"/>
      <c r="E131" s="199"/>
      <c r="F131" s="218"/>
      <c r="G131" s="186"/>
      <c r="H131" s="199"/>
      <c r="I131" s="210"/>
      <c r="J131" s="48" t="s">
        <v>258</v>
      </c>
      <c r="K131" s="20" t="s">
        <v>293</v>
      </c>
      <c r="L131" s="30">
        <v>5</v>
      </c>
      <c r="M131" s="260"/>
      <c r="N131" s="14">
        <v>60</v>
      </c>
      <c r="O131" s="14">
        <v>1</v>
      </c>
      <c r="P131" s="14" t="s">
        <v>368</v>
      </c>
      <c r="Q131" s="15">
        <v>9.37</v>
      </c>
      <c r="R131" s="270">
        <v>13686.6</v>
      </c>
      <c r="S131" s="271">
        <v>9580.62</v>
      </c>
      <c r="T131" s="272">
        <v>0.7</v>
      </c>
    </row>
    <row r="132" spans="1:20" s="1" customFormat="1" ht="11.25">
      <c r="A132" s="196"/>
      <c r="B132" s="199"/>
      <c r="C132" s="199"/>
      <c r="D132" s="228"/>
      <c r="E132" s="199"/>
      <c r="F132" s="218"/>
      <c r="G132" s="186"/>
      <c r="H132" s="199"/>
      <c r="I132" s="210"/>
      <c r="J132" s="48" t="s">
        <v>259</v>
      </c>
      <c r="K132" s="20" t="s">
        <v>294</v>
      </c>
      <c r="L132" s="30">
        <v>10</v>
      </c>
      <c r="M132" s="260"/>
      <c r="N132" s="14">
        <v>60</v>
      </c>
      <c r="O132" s="14">
        <v>1</v>
      </c>
      <c r="P132" s="14" t="s">
        <v>369</v>
      </c>
      <c r="Q132" s="15">
        <v>9.37</v>
      </c>
      <c r="R132" s="270">
        <v>562.2</v>
      </c>
      <c r="S132" s="271">
        <v>393.54</v>
      </c>
      <c r="T132" s="272">
        <v>0.7</v>
      </c>
    </row>
    <row r="133" spans="1:20" s="1" customFormat="1" ht="30" customHeight="1" thickBot="1">
      <c r="A133" s="196"/>
      <c r="B133" s="199"/>
      <c r="C133" s="199"/>
      <c r="D133" s="228"/>
      <c r="E133" s="199"/>
      <c r="F133" s="218"/>
      <c r="G133" s="187"/>
      <c r="H133" s="199"/>
      <c r="I133" s="210"/>
      <c r="J133" s="48" t="s">
        <v>499</v>
      </c>
      <c r="K133" s="20" t="s">
        <v>295</v>
      </c>
      <c r="L133" s="30">
        <v>9</v>
      </c>
      <c r="M133" s="260"/>
      <c r="N133" s="14">
        <v>60</v>
      </c>
      <c r="O133" s="14">
        <v>1</v>
      </c>
      <c r="P133" s="14" t="s">
        <v>369</v>
      </c>
      <c r="Q133" s="15">
        <v>9.37</v>
      </c>
      <c r="R133" s="270">
        <v>281.1</v>
      </c>
      <c r="S133" s="271">
        <v>196.77</v>
      </c>
      <c r="T133" s="272">
        <v>0.7</v>
      </c>
    </row>
    <row r="134" spans="1:20" s="1" customFormat="1" ht="23.25" thickTop="1">
      <c r="A134" s="194" t="s">
        <v>154</v>
      </c>
      <c r="B134" s="197" t="s">
        <v>235</v>
      </c>
      <c r="C134" s="197" t="s">
        <v>241</v>
      </c>
      <c r="D134" s="200"/>
      <c r="E134" s="217" t="s">
        <v>65</v>
      </c>
      <c r="F134" s="183" t="s">
        <v>66</v>
      </c>
      <c r="G134" s="206" t="s">
        <v>146</v>
      </c>
      <c r="H134" s="197" t="s">
        <v>411</v>
      </c>
      <c r="I134" s="209">
        <v>6</v>
      </c>
      <c r="J134" s="47" t="s">
        <v>151</v>
      </c>
      <c r="K134" s="16" t="s">
        <v>71</v>
      </c>
      <c r="L134" s="29">
        <v>1</v>
      </c>
      <c r="M134" s="49" t="s">
        <v>486</v>
      </c>
      <c r="N134" s="10">
        <f>60+607+16263</f>
        <v>16930</v>
      </c>
      <c r="O134" s="10">
        <v>1</v>
      </c>
      <c r="P134" s="18" t="s">
        <v>368</v>
      </c>
      <c r="Q134" s="19">
        <v>9.37</v>
      </c>
      <c r="R134" s="268">
        <v>79317.05</v>
      </c>
      <c r="S134" s="268">
        <v>31726.82</v>
      </c>
      <c r="T134" s="269">
        <v>0.4</v>
      </c>
    </row>
    <row r="135" spans="1:20" s="1" customFormat="1" ht="45">
      <c r="A135" s="195"/>
      <c r="B135" s="198"/>
      <c r="C135" s="198"/>
      <c r="D135" s="201"/>
      <c r="E135" s="223"/>
      <c r="F135" s="218"/>
      <c r="G135" s="207"/>
      <c r="H135" s="198"/>
      <c r="I135" s="210"/>
      <c r="J135" s="71" t="s">
        <v>152</v>
      </c>
      <c r="K135" s="20" t="s">
        <v>519</v>
      </c>
      <c r="L135" s="72">
        <v>10</v>
      </c>
      <c r="M135" s="92" t="s">
        <v>321</v>
      </c>
      <c r="N135" s="56">
        <v>607</v>
      </c>
      <c r="O135" s="56">
        <v>0.1</v>
      </c>
      <c r="P135" s="55" t="s">
        <v>369</v>
      </c>
      <c r="Q135" s="23">
        <v>9.37</v>
      </c>
      <c r="R135" s="270">
        <v>347.5075</v>
      </c>
      <c r="S135" s="271">
        <v>243.25525</v>
      </c>
      <c r="T135" s="276">
        <v>0.7</v>
      </c>
    </row>
    <row r="136" spans="1:20" s="1" customFormat="1" ht="33.75">
      <c r="A136" s="195"/>
      <c r="B136" s="198"/>
      <c r="C136" s="198"/>
      <c r="D136" s="201"/>
      <c r="E136" s="223"/>
      <c r="F136" s="218"/>
      <c r="G136" s="207"/>
      <c r="H136" s="198"/>
      <c r="I136" s="210"/>
      <c r="J136" s="71" t="s">
        <v>153</v>
      </c>
      <c r="K136" s="20" t="s">
        <v>487</v>
      </c>
      <c r="L136" s="72">
        <v>10</v>
      </c>
      <c r="M136" s="92" t="s">
        <v>488</v>
      </c>
      <c r="N136" s="182">
        <v>2000</v>
      </c>
      <c r="O136" s="56">
        <v>0.5</v>
      </c>
      <c r="P136" s="55" t="s">
        <v>369</v>
      </c>
      <c r="Q136" s="23">
        <v>9.37</v>
      </c>
      <c r="R136" s="270">
        <v>29250</v>
      </c>
      <c r="S136" s="271">
        <v>20475</v>
      </c>
      <c r="T136" s="276">
        <v>0.7</v>
      </c>
    </row>
    <row r="137" spans="1:20" s="1" customFormat="1" ht="22.5">
      <c r="A137" s="195"/>
      <c r="B137" s="198"/>
      <c r="C137" s="198"/>
      <c r="D137" s="201"/>
      <c r="E137" s="223"/>
      <c r="F137" s="218"/>
      <c r="G137" s="207"/>
      <c r="H137" s="198"/>
      <c r="I137" s="210"/>
      <c r="J137" s="71" t="s">
        <v>547</v>
      </c>
      <c r="K137" s="20" t="s">
        <v>240</v>
      </c>
      <c r="L137" s="48">
        <v>6</v>
      </c>
      <c r="M137" s="131" t="s">
        <v>322</v>
      </c>
      <c r="N137" s="56">
        <v>30</v>
      </c>
      <c r="O137" s="56">
        <v>1</v>
      </c>
      <c r="P137" s="55" t="s">
        <v>368</v>
      </c>
      <c r="Q137" s="23">
        <v>9.37</v>
      </c>
      <c r="R137" s="270">
        <v>95.574</v>
      </c>
      <c r="S137" s="271">
        <v>66.9018</v>
      </c>
      <c r="T137" s="276">
        <v>0.7</v>
      </c>
    </row>
    <row r="138" spans="1:20" s="1" customFormat="1" ht="34.5" thickBot="1">
      <c r="A138" s="195"/>
      <c r="B138" s="198"/>
      <c r="C138" s="198"/>
      <c r="D138" s="201"/>
      <c r="E138" s="223"/>
      <c r="F138" s="218"/>
      <c r="G138" s="208"/>
      <c r="H138" s="198"/>
      <c r="I138" s="210"/>
      <c r="J138" s="71" t="s">
        <v>548</v>
      </c>
      <c r="K138" s="20" t="s">
        <v>242</v>
      </c>
      <c r="L138" s="48">
        <v>6</v>
      </c>
      <c r="M138" s="107" t="s">
        <v>323</v>
      </c>
      <c r="N138" s="56">
        <v>1</v>
      </c>
      <c r="O138" s="56">
        <v>1</v>
      </c>
      <c r="P138" s="55" t="s">
        <v>369</v>
      </c>
      <c r="Q138" s="23">
        <v>9.37</v>
      </c>
      <c r="R138" s="270">
        <v>4.2258</v>
      </c>
      <c r="S138" s="271">
        <v>2.9580599999999997</v>
      </c>
      <c r="T138" s="276">
        <v>0.7</v>
      </c>
    </row>
    <row r="139" spans="1:20" s="1" customFormat="1" ht="23.25" thickTop="1">
      <c r="A139" s="194" t="s">
        <v>154</v>
      </c>
      <c r="B139" s="197" t="s">
        <v>235</v>
      </c>
      <c r="C139" s="197" t="s">
        <v>241</v>
      </c>
      <c r="D139" s="200"/>
      <c r="E139" s="217" t="s">
        <v>65</v>
      </c>
      <c r="F139" s="183" t="s">
        <v>66</v>
      </c>
      <c r="G139" s="206" t="s">
        <v>96</v>
      </c>
      <c r="H139" s="197" t="s">
        <v>521</v>
      </c>
      <c r="I139" s="209">
        <v>6</v>
      </c>
      <c r="J139" s="47" t="s">
        <v>142</v>
      </c>
      <c r="K139" s="16" t="s">
        <v>71</v>
      </c>
      <c r="L139" s="29">
        <v>1</v>
      </c>
      <c r="M139" s="138" t="s">
        <v>520</v>
      </c>
      <c r="N139" s="10">
        <v>2</v>
      </c>
      <c r="O139" s="10">
        <v>1</v>
      </c>
      <c r="P139" s="18" t="s">
        <v>368</v>
      </c>
      <c r="Q139" s="19">
        <v>9.37</v>
      </c>
      <c r="R139" s="268">
        <v>9.37</v>
      </c>
      <c r="S139" s="268">
        <v>3.7479999999999998</v>
      </c>
      <c r="T139" s="269">
        <v>0.4</v>
      </c>
    </row>
    <row r="140" spans="1:20" s="1" customFormat="1" ht="86.25" customHeight="1">
      <c r="A140" s="195"/>
      <c r="B140" s="198"/>
      <c r="C140" s="198"/>
      <c r="D140" s="201"/>
      <c r="E140" s="223"/>
      <c r="F140" s="218"/>
      <c r="G140" s="207"/>
      <c r="H140" s="198"/>
      <c r="I140" s="210"/>
      <c r="J140" s="71" t="s">
        <v>260</v>
      </c>
      <c r="K140" s="70" t="s">
        <v>236</v>
      </c>
      <c r="L140" s="72">
        <v>6</v>
      </c>
      <c r="M140" s="92" t="s">
        <v>320</v>
      </c>
      <c r="N140" s="182">
        <v>500</v>
      </c>
      <c r="O140" s="56">
        <v>0.5</v>
      </c>
      <c r="P140" s="55" t="s">
        <v>369</v>
      </c>
      <c r="Q140" s="23">
        <v>9.37</v>
      </c>
      <c r="R140" s="270">
        <v>4033.75</v>
      </c>
      <c r="S140" s="271">
        <v>2823.6249999999995</v>
      </c>
      <c r="T140" s="276">
        <v>0.7</v>
      </c>
    </row>
    <row r="141" spans="1:20" s="1" customFormat="1" ht="33.75">
      <c r="A141" s="195"/>
      <c r="B141" s="198"/>
      <c r="C141" s="198"/>
      <c r="D141" s="201"/>
      <c r="E141" s="223"/>
      <c r="F141" s="218"/>
      <c r="G141" s="207"/>
      <c r="H141" s="198"/>
      <c r="I141" s="210"/>
      <c r="J141" s="71" t="s">
        <v>261</v>
      </c>
      <c r="K141" s="20" t="s">
        <v>237</v>
      </c>
      <c r="L141" s="48">
        <v>11</v>
      </c>
      <c r="M141" s="211" t="s">
        <v>320</v>
      </c>
      <c r="N141" s="182">
        <v>500</v>
      </c>
      <c r="O141" s="56">
        <v>1</v>
      </c>
      <c r="P141" s="55" t="s">
        <v>369</v>
      </c>
      <c r="Q141" s="23">
        <v>9.37</v>
      </c>
      <c r="R141" s="270">
        <v>796.45</v>
      </c>
      <c r="S141" s="271">
        <v>557.515</v>
      </c>
      <c r="T141" s="276">
        <v>0.7</v>
      </c>
    </row>
    <row r="142" spans="1:20" s="1" customFormat="1" ht="33.75">
      <c r="A142" s="195"/>
      <c r="B142" s="198"/>
      <c r="C142" s="198"/>
      <c r="D142" s="201"/>
      <c r="E142" s="223"/>
      <c r="F142" s="218"/>
      <c r="G142" s="207"/>
      <c r="H142" s="198"/>
      <c r="I142" s="210"/>
      <c r="J142" s="71" t="s">
        <v>461</v>
      </c>
      <c r="K142" s="20" t="s">
        <v>238</v>
      </c>
      <c r="L142" s="48">
        <v>11</v>
      </c>
      <c r="M142" s="212"/>
      <c r="N142" s="182">
        <v>500</v>
      </c>
      <c r="O142" s="56">
        <v>1</v>
      </c>
      <c r="P142" s="55" t="s">
        <v>368</v>
      </c>
      <c r="Q142" s="23">
        <v>9.37</v>
      </c>
      <c r="R142" s="270">
        <v>796.45</v>
      </c>
      <c r="S142" s="271">
        <v>557.515</v>
      </c>
      <c r="T142" s="276">
        <v>0.7</v>
      </c>
    </row>
    <row r="143" spans="1:20" s="1" customFormat="1" ht="45">
      <c r="A143" s="195"/>
      <c r="B143" s="198"/>
      <c r="C143" s="198"/>
      <c r="D143" s="201"/>
      <c r="E143" s="223"/>
      <c r="F143" s="218"/>
      <c r="G143" s="207"/>
      <c r="H143" s="198"/>
      <c r="I143" s="210"/>
      <c r="J143" s="71" t="s">
        <v>549</v>
      </c>
      <c r="K143" s="20" t="s">
        <v>239</v>
      </c>
      <c r="L143" s="48">
        <v>10</v>
      </c>
      <c r="M143" s="118" t="s">
        <v>322</v>
      </c>
      <c r="N143" s="56">
        <v>30</v>
      </c>
      <c r="O143" s="56">
        <v>1</v>
      </c>
      <c r="P143" s="55" t="s">
        <v>368</v>
      </c>
      <c r="Q143" s="23">
        <v>9.37</v>
      </c>
      <c r="R143" s="270">
        <v>95.574</v>
      </c>
      <c r="S143" s="271">
        <v>66.9018</v>
      </c>
      <c r="T143" s="276">
        <v>0.7</v>
      </c>
    </row>
    <row r="144" spans="1:20" s="1" customFormat="1" ht="34.5" thickBot="1">
      <c r="A144" s="196"/>
      <c r="B144" s="199"/>
      <c r="C144" s="199"/>
      <c r="D144" s="202"/>
      <c r="E144" s="199"/>
      <c r="F144" s="218"/>
      <c r="G144" s="208"/>
      <c r="H144" s="199"/>
      <c r="I144" s="210"/>
      <c r="J144" s="48" t="s">
        <v>550</v>
      </c>
      <c r="K144" s="20" t="s">
        <v>243</v>
      </c>
      <c r="L144" s="48">
        <v>10</v>
      </c>
      <c r="M144" s="137" t="s">
        <v>323</v>
      </c>
      <c r="N144" s="14">
        <v>1</v>
      </c>
      <c r="O144" s="14">
        <v>1</v>
      </c>
      <c r="P144" s="14" t="s">
        <v>369</v>
      </c>
      <c r="Q144" s="15">
        <v>9.37</v>
      </c>
      <c r="R144" s="270">
        <v>4.2258</v>
      </c>
      <c r="S144" s="270">
        <v>2.9580599999999997</v>
      </c>
      <c r="T144" s="272">
        <v>0.7</v>
      </c>
    </row>
    <row r="145" spans="1:20" s="1" customFormat="1" ht="23.25" thickTop="1">
      <c r="A145" s="194" t="s">
        <v>154</v>
      </c>
      <c r="B145" s="205" t="s">
        <v>185</v>
      </c>
      <c r="C145" s="197" t="s">
        <v>186</v>
      </c>
      <c r="D145" s="183"/>
      <c r="E145" s="217" t="s">
        <v>65</v>
      </c>
      <c r="F145" s="183" t="s">
        <v>66</v>
      </c>
      <c r="G145" s="185" t="s">
        <v>97</v>
      </c>
      <c r="H145" s="197" t="s">
        <v>187</v>
      </c>
      <c r="I145" s="209">
        <v>5</v>
      </c>
      <c r="J145" s="47" t="s">
        <v>143</v>
      </c>
      <c r="K145" s="16" t="s">
        <v>71</v>
      </c>
      <c r="L145" s="29">
        <v>1</v>
      </c>
      <c r="M145" s="49" t="s">
        <v>386</v>
      </c>
      <c r="N145" s="10">
        <v>349</v>
      </c>
      <c r="O145" s="10">
        <v>1</v>
      </c>
      <c r="P145" s="18" t="s">
        <v>368</v>
      </c>
      <c r="Q145" s="19">
        <v>9.37</v>
      </c>
      <c r="R145" s="268">
        <v>1635.065</v>
      </c>
      <c r="S145" s="268">
        <v>817.5325</v>
      </c>
      <c r="T145" s="269">
        <v>0.5</v>
      </c>
    </row>
    <row r="146" spans="1:20" s="1" customFormat="1" ht="67.5">
      <c r="A146" s="220"/>
      <c r="B146" s="203"/>
      <c r="C146" s="203"/>
      <c r="D146" s="218"/>
      <c r="E146" s="218"/>
      <c r="F146" s="218"/>
      <c r="G146" s="186"/>
      <c r="H146" s="203"/>
      <c r="I146" s="210"/>
      <c r="J146" s="71" t="s">
        <v>144</v>
      </c>
      <c r="K146" s="96" t="s">
        <v>353</v>
      </c>
      <c r="L146" s="72">
        <v>6</v>
      </c>
      <c r="M146" s="103" t="s">
        <v>324</v>
      </c>
      <c r="N146" s="56">
        <f>16263*1</f>
        <v>16263</v>
      </c>
      <c r="O146" s="56">
        <v>1</v>
      </c>
      <c r="P146" s="55" t="s">
        <v>369</v>
      </c>
      <c r="Q146" s="23">
        <v>9.37</v>
      </c>
      <c r="R146" s="270">
        <v>228576.465</v>
      </c>
      <c r="S146" s="271">
        <v>114288.2325</v>
      </c>
      <c r="T146" s="276">
        <v>0.5</v>
      </c>
    </row>
    <row r="147" spans="1:20" s="1" customFormat="1" ht="78.75" customHeight="1" thickBot="1">
      <c r="A147" s="252"/>
      <c r="B147" s="204"/>
      <c r="C147" s="225"/>
      <c r="D147" s="204"/>
      <c r="E147" s="225"/>
      <c r="F147" s="219"/>
      <c r="G147" s="187"/>
      <c r="H147" s="204"/>
      <c r="I147" s="188"/>
      <c r="J147" s="99" t="s">
        <v>262</v>
      </c>
      <c r="K147" s="96" t="s">
        <v>354</v>
      </c>
      <c r="L147" s="100">
        <v>6</v>
      </c>
      <c r="M147" s="103" t="s">
        <v>324</v>
      </c>
      <c r="N147" s="56">
        <f>16263*1</f>
        <v>16263</v>
      </c>
      <c r="O147" s="82">
        <v>1</v>
      </c>
      <c r="P147" s="82" t="s">
        <v>369</v>
      </c>
      <c r="Q147" s="83">
        <v>9.37</v>
      </c>
      <c r="R147" s="279">
        <v>152384.31</v>
      </c>
      <c r="S147" s="279">
        <v>76192.155</v>
      </c>
      <c r="T147" s="285">
        <v>0.5</v>
      </c>
    </row>
    <row r="148" spans="1:20" s="1" customFormat="1" ht="12" customHeight="1" thickBot="1" thickTop="1">
      <c r="A148" s="194" t="s">
        <v>154</v>
      </c>
      <c r="B148" s="205" t="s">
        <v>185</v>
      </c>
      <c r="C148" s="197" t="s">
        <v>188</v>
      </c>
      <c r="D148" s="183"/>
      <c r="E148" s="217" t="s">
        <v>65</v>
      </c>
      <c r="F148" s="183" t="s">
        <v>66</v>
      </c>
      <c r="G148" s="185" t="s">
        <v>245</v>
      </c>
      <c r="H148" s="197" t="s">
        <v>387</v>
      </c>
      <c r="I148" s="209">
        <v>5</v>
      </c>
      <c r="J148" s="47" t="s">
        <v>263</v>
      </c>
      <c r="K148" s="16" t="s">
        <v>71</v>
      </c>
      <c r="L148" s="29">
        <v>1</v>
      </c>
      <c r="M148" s="51" t="s">
        <v>388</v>
      </c>
      <c r="N148" s="10">
        <v>60</v>
      </c>
      <c r="O148" s="10">
        <v>1</v>
      </c>
      <c r="P148" s="18" t="s">
        <v>368</v>
      </c>
      <c r="Q148" s="19">
        <v>9.37</v>
      </c>
      <c r="R148" s="268">
        <v>562.2</v>
      </c>
      <c r="S148" s="268">
        <v>337.32</v>
      </c>
      <c r="T148" s="269">
        <v>0.6</v>
      </c>
    </row>
    <row r="149" spans="1:20" s="1" customFormat="1" ht="56.25" customHeight="1" thickBot="1" thickTop="1">
      <c r="A149" s="220"/>
      <c r="B149" s="203"/>
      <c r="C149" s="203"/>
      <c r="D149" s="218"/>
      <c r="E149" s="218"/>
      <c r="F149" s="218"/>
      <c r="G149" s="187"/>
      <c r="H149" s="203"/>
      <c r="I149" s="210"/>
      <c r="J149" s="98" t="s">
        <v>462</v>
      </c>
      <c r="K149" s="54" t="s">
        <v>189</v>
      </c>
      <c r="L149" s="95">
        <v>6</v>
      </c>
      <c r="M149" s="51" t="s">
        <v>389</v>
      </c>
      <c r="N149" s="93">
        <f>6*2</f>
        <v>12</v>
      </c>
      <c r="O149" s="93">
        <v>1</v>
      </c>
      <c r="P149" s="14" t="s">
        <v>368</v>
      </c>
      <c r="Q149" s="15">
        <v>9.37</v>
      </c>
      <c r="R149" s="270">
        <v>1124.4</v>
      </c>
      <c r="S149" s="271">
        <v>674.64</v>
      </c>
      <c r="T149" s="272">
        <v>0.6</v>
      </c>
    </row>
    <row r="150" spans="1:20" s="1" customFormat="1" ht="12" customHeight="1" thickTop="1">
      <c r="A150" s="194" t="s">
        <v>154</v>
      </c>
      <c r="B150" s="205" t="s">
        <v>185</v>
      </c>
      <c r="C150" s="197" t="s">
        <v>190</v>
      </c>
      <c r="D150" s="183"/>
      <c r="E150" s="217" t="s">
        <v>65</v>
      </c>
      <c r="F150" s="183" t="s">
        <v>66</v>
      </c>
      <c r="G150" s="185" t="s">
        <v>246</v>
      </c>
      <c r="H150" s="197" t="s">
        <v>355</v>
      </c>
      <c r="I150" s="209">
        <v>10</v>
      </c>
      <c r="J150" s="47" t="s">
        <v>264</v>
      </c>
      <c r="K150" s="16" t="s">
        <v>71</v>
      </c>
      <c r="L150" s="29">
        <v>1</v>
      </c>
      <c r="M150" s="51" t="s">
        <v>388</v>
      </c>
      <c r="N150" s="86">
        <v>60</v>
      </c>
      <c r="O150" s="10">
        <v>1</v>
      </c>
      <c r="P150" s="18" t="s">
        <v>368</v>
      </c>
      <c r="Q150" s="19">
        <v>9.37</v>
      </c>
      <c r="R150" s="268">
        <v>281.1</v>
      </c>
      <c r="S150" s="268">
        <v>224.88</v>
      </c>
      <c r="T150" s="269">
        <v>0.8</v>
      </c>
    </row>
    <row r="151" spans="1:20" s="1" customFormat="1" ht="51" customHeight="1" thickBot="1">
      <c r="A151" s="220"/>
      <c r="B151" s="203"/>
      <c r="C151" s="203"/>
      <c r="D151" s="218"/>
      <c r="E151" s="218"/>
      <c r="F151" s="218"/>
      <c r="G151" s="187"/>
      <c r="H151" s="203"/>
      <c r="I151" s="210"/>
      <c r="J151" s="98" t="s">
        <v>103</v>
      </c>
      <c r="K151" s="54" t="s">
        <v>390</v>
      </c>
      <c r="L151" s="95">
        <v>10</v>
      </c>
      <c r="M151" s="104" t="s">
        <v>391</v>
      </c>
      <c r="N151" s="127">
        <f>3*60*2</f>
        <v>360</v>
      </c>
      <c r="O151" s="93">
        <v>1</v>
      </c>
      <c r="P151" s="14" t="s">
        <v>368</v>
      </c>
      <c r="Q151" s="15">
        <v>9.37</v>
      </c>
      <c r="R151" s="270">
        <v>674.64</v>
      </c>
      <c r="S151" s="271">
        <v>539.712</v>
      </c>
      <c r="T151" s="272">
        <v>0.8</v>
      </c>
    </row>
    <row r="152" spans="1:20" s="1" customFormat="1" ht="12" customHeight="1" thickTop="1">
      <c r="A152" s="194" t="s">
        <v>154</v>
      </c>
      <c r="B152" s="205" t="s">
        <v>185</v>
      </c>
      <c r="C152" s="197" t="s">
        <v>191</v>
      </c>
      <c r="D152" s="183"/>
      <c r="E152" s="217" t="s">
        <v>65</v>
      </c>
      <c r="F152" s="183" t="s">
        <v>66</v>
      </c>
      <c r="G152" s="185" t="s">
        <v>247</v>
      </c>
      <c r="H152" s="197" t="s">
        <v>356</v>
      </c>
      <c r="I152" s="209">
        <v>10</v>
      </c>
      <c r="J152" s="47" t="s">
        <v>265</v>
      </c>
      <c r="K152" s="16" t="s">
        <v>71</v>
      </c>
      <c r="L152" s="29">
        <v>1</v>
      </c>
      <c r="M152" s="51" t="s">
        <v>388</v>
      </c>
      <c r="N152" s="86">
        <v>60</v>
      </c>
      <c r="O152" s="10">
        <v>1</v>
      </c>
      <c r="P152" s="18" t="s">
        <v>368</v>
      </c>
      <c r="Q152" s="19">
        <v>5.28</v>
      </c>
      <c r="R152" s="268">
        <v>158.4</v>
      </c>
      <c r="S152" s="268">
        <v>110.88</v>
      </c>
      <c r="T152" s="269">
        <v>0.7</v>
      </c>
    </row>
    <row r="153" spans="1:20" s="1" customFormat="1" ht="12.75" customHeight="1">
      <c r="A153" s="220"/>
      <c r="B153" s="203"/>
      <c r="C153" s="203"/>
      <c r="D153" s="218"/>
      <c r="E153" s="218"/>
      <c r="F153" s="218"/>
      <c r="G153" s="186"/>
      <c r="H153" s="203"/>
      <c r="I153" s="210"/>
      <c r="J153" s="98" t="s">
        <v>266</v>
      </c>
      <c r="K153" s="54" t="s">
        <v>370</v>
      </c>
      <c r="L153" s="95">
        <v>6</v>
      </c>
      <c r="M153" s="203" t="s">
        <v>391</v>
      </c>
      <c r="N153" s="93">
        <f>3*60*2</f>
        <v>360</v>
      </c>
      <c r="O153" s="93">
        <v>1</v>
      </c>
      <c r="P153" s="14" t="s">
        <v>368</v>
      </c>
      <c r="Q153" s="15">
        <v>5.28</v>
      </c>
      <c r="R153" s="270">
        <v>380.16</v>
      </c>
      <c r="S153" s="271">
        <v>266.112</v>
      </c>
      <c r="T153" s="272">
        <v>0.7</v>
      </c>
    </row>
    <row r="154" spans="1:20" s="1" customFormat="1" ht="57" thickBot="1">
      <c r="A154" s="220"/>
      <c r="B154" s="203"/>
      <c r="C154" s="203"/>
      <c r="D154" s="218"/>
      <c r="E154" s="218"/>
      <c r="F154" s="218"/>
      <c r="G154" s="187"/>
      <c r="H154" s="203"/>
      <c r="I154" s="210"/>
      <c r="J154" s="75" t="s">
        <v>267</v>
      </c>
      <c r="K154" s="94" t="s">
        <v>357</v>
      </c>
      <c r="L154" s="76">
        <v>10</v>
      </c>
      <c r="M154" s="204"/>
      <c r="N154" s="127">
        <f>3*60*2</f>
        <v>360</v>
      </c>
      <c r="O154" s="93">
        <v>1</v>
      </c>
      <c r="P154" s="78" t="s">
        <v>368</v>
      </c>
      <c r="Q154" s="79">
        <v>9.37</v>
      </c>
      <c r="R154" s="279">
        <v>674.64</v>
      </c>
      <c r="S154" s="279">
        <v>472.24799999999993</v>
      </c>
      <c r="T154" s="289">
        <v>0.7</v>
      </c>
    </row>
    <row r="155" spans="1:20" s="1" customFormat="1" ht="12" customHeight="1" thickTop="1">
      <c r="A155" s="194" t="s">
        <v>154</v>
      </c>
      <c r="B155" s="205" t="s">
        <v>185</v>
      </c>
      <c r="C155" s="197" t="s">
        <v>192</v>
      </c>
      <c r="D155" s="183"/>
      <c r="E155" s="217" t="s">
        <v>65</v>
      </c>
      <c r="F155" s="183" t="s">
        <v>66</v>
      </c>
      <c r="G155" s="185" t="s">
        <v>248</v>
      </c>
      <c r="H155" s="197" t="s">
        <v>358</v>
      </c>
      <c r="I155" s="209">
        <v>10</v>
      </c>
      <c r="J155" s="47" t="s">
        <v>268</v>
      </c>
      <c r="K155" s="16" t="s">
        <v>71</v>
      </c>
      <c r="L155" s="29">
        <v>1</v>
      </c>
      <c r="M155" s="51" t="s">
        <v>480</v>
      </c>
      <c r="N155" s="10">
        <f>60+16263</f>
        <v>16323</v>
      </c>
      <c r="O155" s="10">
        <v>1</v>
      </c>
      <c r="P155" s="18" t="s">
        <v>368</v>
      </c>
      <c r="Q155" s="19">
        <v>9.37</v>
      </c>
      <c r="R155" s="268">
        <v>76473.25499999999</v>
      </c>
      <c r="S155" s="268">
        <v>45883.952999999994</v>
      </c>
      <c r="T155" s="269">
        <v>0.6</v>
      </c>
    </row>
    <row r="156" spans="1:20" s="1" customFormat="1" ht="56.25" customHeight="1">
      <c r="A156" s="220"/>
      <c r="B156" s="203"/>
      <c r="C156" s="203"/>
      <c r="D156" s="218"/>
      <c r="E156" s="218"/>
      <c r="F156" s="218"/>
      <c r="G156" s="186"/>
      <c r="H156" s="203"/>
      <c r="I156" s="210"/>
      <c r="J156" s="98" t="s">
        <v>269</v>
      </c>
      <c r="K156" s="54" t="s">
        <v>359</v>
      </c>
      <c r="L156" s="95">
        <v>6</v>
      </c>
      <c r="M156" s="211" t="s">
        <v>325</v>
      </c>
      <c r="N156" s="93">
        <f>3*60</f>
        <v>180</v>
      </c>
      <c r="O156" s="77">
        <v>1</v>
      </c>
      <c r="P156" s="14" t="s">
        <v>368</v>
      </c>
      <c r="Q156" s="15">
        <v>5.28</v>
      </c>
      <c r="R156" s="270">
        <v>484.2</v>
      </c>
      <c r="S156" s="271">
        <v>290.52</v>
      </c>
      <c r="T156" s="272">
        <v>0.6</v>
      </c>
    </row>
    <row r="157" spans="1:20" s="1" customFormat="1" ht="56.25" customHeight="1">
      <c r="A157" s="220"/>
      <c r="B157" s="203"/>
      <c r="C157" s="203"/>
      <c r="D157" s="218"/>
      <c r="E157" s="218"/>
      <c r="F157" s="218"/>
      <c r="G157" s="186"/>
      <c r="H157" s="203"/>
      <c r="I157" s="210"/>
      <c r="J157" s="98" t="s">
        <v>270</v>
      </c>
      <c r="K157" s="116" t="s">
        <v>360</v>
      </c>
      <c r="L157" s="76">
        <v>6</v>
      </c>
      <c r="M157" s="203"/>
      <c r="N157" s="77">
        <f>3*60</f>
        <v>180</v>
      </c>
      <c r="O157" s="77">
        <v>1</v>
      </c>
      <c r="P157" s="78" t="s">
        <v>369</v>
      </c>
      <c r="Q157" s="79">
        <v>5.28</v>
      </c>
      <c r="R157" s="270">
        <v>475.2</v>
      </c>
      <c r="S157" s="271">
        <v>285.12</v>
      </c>
      <c r="T157" s="289">
        <v>0.6</v>
      </c>
    </row>
    <row r="158" spans="1:20" s="1" customFormat="1" ht="56.25" customHeight="1">
      <c r="A158" s="220"/>
      <c r="B158" s="203"/>
      <c r="C158" s="203"/>
      <c r="D158" s="218"/>
      <c r="E158" s="218"/>
      <c r="F158" s="218"/>
      <c r="G158" s="186"/>
      <c r="H158" s="203"/>
      <c r="I158" s="210"/>
      <c r="J158" s="98" t="s">
        <v>340</v>
      </c>
      <c r="K158" s="116" t="s">
        <v>513</v>
      </c>
      <c r="L158" s="76">
        <v>10</v>
      </c>
      <c r="M158" s="203"/>
      <c r="N158" s="77">
        <f>3*60</f>
        <v>180</v>
      </c>
      <c r="O158" s="77">
        <v>1</v>
      </c>
      <c r="P158" s="78" t="s">
        <v>369</v>
      </c>
      <c r="Q158" s="79">
        <v>5.28</v>
      </c>
      <c r="R158" s="270">
        <v>161.568</v>
      </c>
      <c r="S158" s="271">
        <v>96.94080000000001</v>
      </c>
      <c r="T158" s="289">
        <v>0.6</v>
      </c>
    </row>
    <row r="159" spans="1:20" s="1" customFormat="1" ht="25.5" customHeight="1" thickBot="1">
      <c r="A159" s="220"/>
      <c r="B159" s="203"/>
      <c r="C159" s="203"/>
      <c r="D159" s="218"/>
      <c r="E159" s="218"/>
      <c r="F159" s="218"/>
      <c r="G159" s="187"/>
      <c r="H159" s="203"/>
      <c r="I159" s="210"/>
      <c r="J159" s="75" t="s">
        <v>551</v>
      </c>
      <c r="K159" s="94" t="s">
        <v>193</v>
      </c>
      <c r="L159" s="76">
        <v>10</v>
      </c>
      <c r="M159" s="204"/>
      <c r="N159" s="77">
        <v>180</v>
      </c>
      <c r="O159" s="77">
        <v>1</v>
      </c>
      <c r="P159" s="78" t="s">
        <v>369</v>
      </c>
      <c r="Q159" s="79">
        <v>9.37</v>
      </c>
      <c r="R159" s="279">
        <v>852.3</v>
      </c>
      <c r="S159" s="279">
        <v>511.38</v>
      </c>
      <c r="T159" s="289">
        <v>0.6</v>
      </c>
    </row>
    <row r="160" spans="1:20" s="1" customFormat="1" ht="12" customHeight="1" thickTop="1">
      <c r="A160" s="194" t="s">
        <v>154</v>
      </c>
      <c r="B160" s="205" t="s">
        <v>185</v>
      </c>
      <c r="C160" s="197" t="s">
        <v>194</v>
      </c>
      <c r="D160" s="183"/>
      <c r="E160" s="217" t="s">
        <v>65</v>
      </c>
      <c r="F160" s="183" t="s">
        <v>66</v>
      </c>
      <c r="G160" s="185" t="s">
        <v>426</v>
      </c>
      <c r="H160" s="197" t="s">
        <v>392</v>
      </c>
      <c r="I160" s="209">
        <v>10</v>
      </c>
      <c r="J160" s="47" t="s">
        <v>465</v>
      </c>
      <c r="K160" s="16" t="s">
        <v>71</v>
      </c>
      <c r="L160" s="29">
        <v>1</v>
      </c>
      <c r="M160" s="51" t="s">
        <v>388</v>
      </c>
      <c r="N160" s="86">
        <v>60</v>
      </c>
      <c r="O160" s="10">
        <v>1</v>
      </c>
      <c r="P160" s="18" t="s">
        <v>368</v>
      </c>
      <c r="Q160" s="19">
        <v>9.37</v>
      </c>
      <c r="R160" s="268">
        <v>281.1</v>
      </c>
      <c r="S160" s="268">
        <v>168.66</v>
      </c>
      <c r="T160" s="269">
        <v>0.6</v>
      </c>
    </row>
    <row r="161" spans="1:20" s="1" customFormat="1" ht="56.25" customHeight="1">
      <c r="A161" s="220"/>
      <c r="B161" s="203"/>
      <c r="C161" s="203"/>
      <c r="D161" s="218"/>
      <c r="E161" s="218"/>
      <c r="F161" s="218"/>
      <c r="G161" s="186"/>
      <c r="H161" s="203"/>
      <c r="I161" s="210"/>
      <c r="J161" s="98" t="s">
        <v>466</v>
      </c>
      <c r="K161" s="54" t="s">
        <v>195</v>
      </c>
      <c r="L161" s="95">
        <v>10</v>
      </c>
      <c r="M161" s="203" t="s">
        <v>391</v>
      </c>
      <c r="N161" s="93">
        <f>3*60*2</f>
        <v>360</v>
      </c>
      <c r="O161" s="93">
        <v>1</v>
      </c>
      <c r="P161" s="14" t="s">
        <v>369</v>
      </c>
      <c r="Q161" s="15">
        <v>9.37</v>
      </c>
      <c r="R161" s="270">
        <v>1704.6</v>
      </c>
      <c r="S161" s="271">
        <v>1022.76</v>
      </c>
      <c r="T161" s="272">
        <v>0.6</v>
      </c>
    </row>
    <row r="162" spans="1:20" s="1" customFormat="1" ht="12.75" customHeight="1" thickBot="1">
      <c r="A162" s="220"/>
      <c r="B162" s="203"/>
      <c r="C162" s="203"/>
      <c r="D162" s="218"/>
      <c r="E162" s="218"/>
      <c r="F162" s="218"/>
      <c r="G162" s="187"/>
      <c r="H162" s="203"/>
      <c r="I162" s="210"/>
      <c r="J162" s="75" t="s">
        <v>467</v>
      </c>
      <c r="K162" s="94" t="s">
        <v>196</v>
      </c>
      <c r="L162" s="76">
        <v>10</v>
      </c>
      <c r="M162" s="204"/>
      <c r="N162" s="56">
        <f>3*60*2</f>
        <v>360</v>
      </c>
      <c r="O162" s="77">
        <v>1</v>
      </c>
      <c r="P162" s="78" t="s">
        <v>369</v>
      </c>
      <c r="Q162" s="79">
        <v>9.37</v>
      </c>
      <c r="R162" s="279">
        <v>573.444</v>
      </c>
      <c r="S162" s="279">
        <v>344.0664</v>
      </c>
      <c r="T162" s="289">
        <v>0.6</v>
      </c>
    </row>
    <row r="163" spans="1:20" s="1" customFormat="1" ht="24" customHeight="1" thickTop="1">
      <c r="A163" s="194" t="s">
        <v>154</v>
      </c>
      <c r="B163" s="205" t="s">
        <v>185</v>
      </c>
      <c r="C163" s="197" t="s">
        <v>197</v>
      </c>
      <c r="D163" s="183"/>
      <c r="E163" s="217" t="s">
        <v>65</v>
      </c>
      <c r="F163" s="183" t="s">
        <v>66</v>
      </c>
      <c r="G163" s="185" t="s">
        <v>427</v>
      </c>
      <c r="H163" s="197" t="s">
        <v>361</v>
      </c>
      <c r="I163" s="209">
        <v>10</v>
      </c>
      <c r="J163" s="47" t="s">
        <v>468</v>
      </c>
      <c r="K163" s="16" t="s">
        <v>71</v>
      </c>
      <c r="L163" s="29">
        <v>1</v>
      </c>
      <c r="M163" s="51" t="s">
        <v>481</v>
      </c>
      <c r="N163" s="180">
        <v>60</v>
      </c>
      <c r="O163" s="10">
        <v>1</v>
      </c>
      <c r="P163" s="18" t="s">
        <v>368</v>
      </c>
      <c r="Q163" s="19">
        <v>9.37</v>
      </c>
      <c r="R163" s="268">
        <v>281.1</v>
      </c>
      <c r="S163" s="268">
        <v>168.66</v>
      </c>
      <c r="T163" s="269">
        <v>0.6</v>
      </c>
    </row>
    <row r="164" spans="1:20" s="1" customFormat="1" ht="24.75" customHeight="1">
      <c r="A164" s="220"/>
      <c r="B164" s="203"/>
      <c r="C164" s="203"/>
      <c r="D164" s="218"/>
      <c r="E164" s="218"/>
      <c r="F164" s="218"/>
      <c r="G164" s="186"/>
      <c r="H164" s="203"/>
      <c r="I164" s="210"/>
      <c r="J164" s="98" t="s">
        <v>469</v>
      </c>
      <c r="K164" s="54" t="s">
        <v>362</v>
      </c>
      <c r="L164" s="95">
        <v>6</v>
      </c>
      <c r="M164" s="211" t="s">
        <v>393</v>
      </c>
      <c r="N164" s="181">
        <v>180</v>
      </c>
      <c r="O164" s="93">
        <v>1</v>
      </c>
      <c r="P164" s="14" t="s">
        <v>368</v>
      </c>
      <c r="Q164" s="15">
        <v>9.37</v>
      </c>
      <c r="R164" s="270">
        <v>3400.2</v>
      </c>
      <c r="S164" s="271">
        <v>2040.12</v>
      </c>
      <c r="T164" s="272">
        <v>0.6</v>
      </c>
    </row>
    <row r="165" spans="1:20" s="1" customFormat="1" ht="35.25" customHeight="1" thickBot="1">
      <c r="A165" s="220"/>
      <c r="B165" s="203"/>
      <c r="C165" s="203"/>
      <c r="D165" s="218"/>
      <c r="E165" s="218"/>
      <c r="F165" s="218"/>
      <c r="G165" s="187"/>
      <c r="H165" s="203"/>
      <c r="I165" s="210"/>
      <c r="J165" s="75" t="s">
        <v>500</v>
      </c>
      <c r="K165" s="94" t="s">
        <v>394</v>
      </c>
      <c r="L165" s="76">
        <v>10</v>
      </c>
      <c r="M165" s="204"/>
      <c r="N165" s="182">
        <v>180</v>
      </c>
      <c r="O165" s="77">
        <v>1</v>
      </c>
      <c r="P165" s="78" t="s">
        <v>368</v>
      </c>
      <c r="Q165" s="79">
        <v>9.37</v>
      </c>
      <c r="R165" s="279">
        <v>464.92199999999997</v>
      </c>
      <c r="S165" s="279">
        <v>278.9532</v>
      </c>
      <c r="T165" s="289">
        <v>0.6</v>
      </c>
    </row>
    <row r="166" spans="1:20" s="1" customFormat="1" ht="12" customHeight="1" thickTop="1">
      <c r="A166" s="194" t="s">
        <v>154</v>
      </c>
      <c r="B166" s="205" t="s">
        <v>203</v>
      </c>
      <c r="C166" s="197" t="s">
        <v>204</v>
      </c>
      <c r="D166" s="183"/>
      <c r="E166" s="217" t="s">
        <v>65</v>
      </c>
      <c r="F166" s="183" t="s">
        <v>66</v>
      </c>
      <c r="G166" s="185" t="s">
        <v>249</v>
      </c>
      <c r="H166" s="197" t="s">
        <v>363</v>
      </c>
      <c r="I166" s="209">
        <v>10</v>
      </c>
      <c r="J166" s="47" t="s">
        <v>271</v>
      </c>
      <c r="K166" s="16" t="s">
        <v>71</v>
      </c>
      <c r="L166" s="29">
        <v>1</v>
      </c>
      <c r="M166" s="49" t="s">
        <v>329</v>
      </c>
      <c r="N166" s="10">
        <v>60</v>
      </c>
      <c r="O166" s="10">
        <v>1</v>
      </c>
      <c r="P166" s="18" t="s">
        <v>368</v>
      </c>
      <c r="Q166" s="134" t="s">
        <v>505</v>
      </c>
      <c r="R166" s="290" t="s">
        <v>505</v>
      </c>
      <c r="S166" s="290" t="s">
        <v>505</v>
      </c>
      <c r="T166" s="291" t="s">
        <v>505</v>
      </c>
    </row>
    <row r="167" spans="1:20" s="1" customFormat="1" ht="12" customHeight="1">
      <c r="A167" s="220"/>
      <c r="B167" s="203"/>
      <c r="C167" s="203"/>
      <c r="D167" s="218"/>
      <c r="E167" s="218"/>
      <c r="F167" s="218"/>
      <c r="G167" s="186"/>
      <c r="H167" s="203"/>
      <c r="I167" s="210"/>
      <c r="J167" s="71" t="s">
        <v>272</v>
      </c>
      <c r="K167" s="68" t="s">
        <v>412</v>
      </c>
      <c r="L167" s="72">
        <v>10</v>
      </c>
      <c r="M167" s="103" t="s">
        <v>420</v>
      </c>
      <c r="N167" s="56">
        <v>9093</v>
      </c>
      <c r="O167" s="56">
        <v>1</v>
      </c>
      <c r="P167" s="55" t="s">
        <v>369</v>
      </c>
      <c r="Q167" s="135" t="s">
        <v>505</v>
      </c>
      <c r="R167" s="292" t="s">
        <v>505</v>
      </c>
      <c r="S167" s="293" t="s">
        <v>505</v>
      </c>
      <c r="T167" s="294" t="s">
        <v>505</v>
      </c>
    </row>
    <row r="168" spans="1:20" s="1" customFormat="1" ht="12" customHeight="1">
      <c r="A168" s="220"/>
      <c r="B168" s="203"/>
      <c r="C168" s="203"/>
      <c r="D168" s="218"/>
      <c r="E168" s="218"/>
      <c r="F168" s="218"/>
      <c r="G168" s="186"/>
      <c r="H168" s="203"/>
      <c r="I168" s="210"/>
      <c r="J168" s="71" t="s">
        <v>525</v>
      </c>
      <c r="K168" s="68" t="s">
        <v>415</v>
      </c>
      <c r="L168" s="72">
        <v>6</v>
      </c>
      <c r="M168" s="199" t="s">
        <v>421</v>
      </c>
      <c r="N168" s="56">
        <v>3170</v>
      </c>
      <c r="O168" s="56">
        <v>1</v>
      </c>
      <c r="P168" s="55" t="s">
        <v>369</v>
      </c>
      <c r="Q168" s="135" t="s">
        <v>505</v>
      </c>
      <c r="R168" s="292" t="s">
        <v>505</v>
      </c>
      <c r="S168" s="293" t="s">
        <v>505</v>
      </c>
      <c r="T168" s="294" t="s">
        <v>505</v>
      </c>
    </row>
    <row r="169" spans="1:20" s="1" customFormat="1" ht="11.25">
      <c r="A169" s="220"/>
      <c r="B169" s="203"/>
      <c r="C169" s="203"/>
      <c r="D169" s="218"/>
      <c r="E169" s="218"/>
      <c r="F169" s="218"/>
      <c r="G169" s="186"/>
      <c r="H169" s="203"/>
      <c r="I169" s="210"/>
      <c r="J169" s="71" t="s">
        <v>526</v>
      </c>
      <c r="K169" s="68" t="s">
        <v>414</v>
      </c>
      <c r="L169" s="72">
        <v>10</v>
      </c>
      <c r="M169" s="199"/>
      <c r="N169" s="56">
        <v>3170</v>
      </c>
      <c r="O169" s="56">
        <v>1</v>
      </c>
      <c r="P169" s="55" t="s">
        <v>369</v>
      </c>
      <c r="Q169" s="135" t="s">
        <v>505</v>
      </c>
      <c r="R169" s="292" t="s">
        <v>505</v>
      </c>
      <c r="S169" s="293" t="s">
        <v>505</v>
      </c>
      <c r="T169" s="294" t="s">
        <v>505</v>
      </c>
    </row>
    <row r="170" spans="1:20" s="1" customFormat="1" ht="12" customHeight="1">
      <c r="A170" s="220"/>
      <c r="B170" s="203"/>
      <c r="C170" s="203"/>
      <c r="D170" s="218"/>
      <c r="E170" s="218"/>
      <c r="F170" s="218"/>
      <c r="G170" s="186"/>
      <c r="H170" s="203"/>
      <c r="I170" s="210"/>
      <c r="J170" s="71" t="s">
        <v>527</v>
      </c>
      <c r="K170" s="68" t="s">
        <v>416</v>
      </c>
      <c r="L170" s="72">
        <v>6</v>
      </c>
      <c r="M170" s="199" t="s">
        <v>419</v>
      </c>
      <c r="N170" s="56">
        <f>2*60</f>
        <v>120</v>
      </c>
      <c r="O170" s="56">
        <v>1</v>
      </c>
      <c r="P170" s="55" t="s">
        <v>369</v>
      </c>
      <c r="Q170" s="135" t="s">
        <v>505</v>
      </c>
      <c r="R170" s="292" t="s">
        <v>505</v>
      </c>
      <c r="S170" s="293" t="s">
        <v>505</v>
      </c>
      <c r="T170" s="294" t="s">
        <v>505</v>
      </c>
    </row>
    <row r="171" spans="1:20" s="1" customFormat="1" ht="12" customHeight="1">
      <c r="A171" s="220"/>
      <c r="B171" s="203"/>
      <c r="C171" s="203"/>
      <c r="D171" s="218"/>
      <c r="E171" s="218"/>
      <c r="F171" s="218"/>
      <c r="G171" s="186"/>
      <c r="H171" s="203"/>
      <c r="I171" s="210"/>
      <c r="J171" s="71" t="s">
        <v>552</v>
      </c>
      <c r="K171" s="68" t="s">
        <v>417</v>
      </c>
      <c r="L171" s="72">
        <v>10</v>
      </c>
      <c r="M171" s="199"/>
      <c r="N171" s="56">
        <f>2*60</f>
        <v>120</v>
      </c>
      <c r="O171" s="56">
        <v>1</v>
      </c>
      <c r="P171" s="55" t="s">
        <v>369</v>
      </c>
      <c r="Q171" s="135" t="s">
        <v>505</v>
      </c>
      <c r="R171" s="292" t="s">
        <v>505</v>
      </c>
      <c r="S171" s="293" t="s">
        <v>505</v>
      </c>
      <c r="T171" s="294" t="s">
        <v>505</v>
      </c>
    </row>
    <row r="172" spans="1:20" s="1" customFormat="1" ht="38.25" customHeight="1">
      <c r="A172" s="220"/>
      <c r="B172" s="203"/>
      <c r="C172" s="203"/>
      <c r="D172" s="218"/>
      <c r="E172" s="218"/>
      <c r="F172" s="218"/>
      <c r="G172" s="186"/>
      <c r="H172" s="203"/>
      <c r="I172" s="210"/>
      <c r="J172" s="98" t="s">
        <v>553</v>
      </c>
      <c r="K172" s="54" t="s">
        <v>205</v>
      </c>
      <c r="L172" s="124">
        <v>6</v>
      </c>
      <c r="M172" s="191" t="s">
        <v>329</v>
      </c>
      <c r="N172" s="125">
        <f>20*60</f>
        <v>1200</v>
      </c>
      <c r="O172" s="93">
        <v>1</v>
      </c>
      <c r="P172" s="14" t="s">
        <v>369</v>
      </c>
      <c r="Q172" s="136" t="s">
        <v>505</v>
      </c>
      <c r="R172" s="292" t="s">
        <v>505</v>
      </c>
      <c r="S172" s="293" t="s">
        <v>505</v>
      </c>
      <c r="T172" s="295" t="s">
        <v>505</v>
      </c>
    </row>
    <row r="173" spans="1:20" s="1" customFormat="1" ht="12" customHeight="1" thickBot="1">
      <c r="A173" s="220"/>
      <c r="B173" s="203"/>
      <c r="C173" s="203"/>
      <c r="D173" s="218"/>
      <c r="E173" s="218"/>
      <c r="F173" s="218"/>
      <c r="G173" s="187"/>
      <c r="H173" s="203"/>
      <c r="I173" s="210"/>
      <c r="J173" s="156" t="s">
        <v>554</v>
      </c>
      <c r="K173" s="157" t="s">
        <v>413</v>
      </c>
      <c r="L173" s="158">
        <v>10</v>
      </c>
      <c r="M173" s="192"/>
      <c r="N173" s="159">
        <f>20*60</f>
        <v>1200</v>
      </c>
      <c r="O173" s="160">
        <v>1</v>
      </c>
      <c r="P173" s="149" t="s">
        <v>369</v>
      </c>
      <c r="Q173" s="161" t="s">
        <v>505</v>
      </c>
      <c r="R173" s="296" t="s">
        <v>505</v>
      </c>
      <c r="S173" s="296" t="s">
        <v>505</v>
      </c>
      <c r="T173" s="297" t="s">
        <v>505</v>
      </c>
    </row>
    <row r="174" spans="1:20" s="1" customFormat="1" ht="12" customHeight="1" thickTop="1">
      <c r="A174" s="194" t="s">
        <v>154</v>
      </c>
      <c r="B174" s="205" t="s">
        <v>203</v>
      </c>
      <c r="C174" s="197" t="s">
        <v>206</v>
      </c>
      <c r="D174" s="183"/>
      <c r="E174" s="217" t="s">
        <v>65</v>
      </c>
      <c r="F174" s="183" t="s">
        <v>66</v>
      </c>
      <c r="G174" s="185" t="s">
        <v>250</v>
      </c>
      <c r="H174" s="197" t="s">
        <v>418</v>
      </c>
      <c r="I174" s="209">
        <v>10</v>
      </c>
      <c r="J174" s="71" t="s">
        <v>273</v>
      </c>
      <c r="K174" s="68" t="s">
        <v>71</v>
      </c>
      <c r="L174" s="72">
        <v>1</v>
      </c>
      <c r="M174" s="105" t="s">
        <v>482</v>
      </c>
      <c r="N174" s="182">
        <v>70</v>
      </c>
      <c r="O174" s="56">
        <v>1</v>
      </c>
      <c r="P174" s="55" t="s">
        <v>368</v>
      </c>
      <c r="Q174" s="23">
        <v>9.37</v>
      </c>
      <c r="R174" s="275">
        <v>327.95</v>
      </c>
      <c r="S174" s="275">
        <v>196.77</v>
      </c>
      <c r="T174" s="276">
        <v>0.6</v>
      </c>
    </row>
    <row r="175" spans="1:20" s="1" customFormat="1" ht="56.25" customHeight="1">
      <c r="A175" s="220"/>
      <c r="B175" s="203"/>
      <c r="C175" s="203"/>
      <c r="D175" s="218"/>
      <c r="E175" s="218"/>
      <c r="F175" s="218"/>
      <c r="G175" s="186"/>
      <c r="H175" s="203"/>
      <c r="I175" s="210"/>
      <c r="J175" s="98" t="s">
        <v>274</v>
      </c>
      <c r="K175" s="54" t="s">
        <v>364</v>
      </c>
      <c r="L175" s="95">
        <v>6</v>
      </c>
      <c r="M175" s="203" t="s">
        <v>330</v>
      </c>
      <c r="N175" s="93">
        <v>10</v>
      </c>
      <c r="O175" s="93">
        <v>1</v>
      </c>
      <c r="P175" s="14" t="s">
        <v>369</v>
      </c>
      <c r="Q175" s="15">
        <v>5.28</v>
      </c>
      <c r="R175" s="270">
        <v>107.5</v>
      </c>
      <c r="S175" s="271">
        <v>64.5</v>
      </c>
      <c r="T175" s="272">
        <v>0.6</v>
      </c>
    </row>
    <row r="176" spans="1:20" s="1" customFormat="1" ht="12" thickBot="1">
      <c r="A176" s="220"/>
      <c r="B176" s="203"/>
      <c r="C176" s="203"/>
      <c r="D176" s="218"/>
      <c r="E176" s="218"/>
      <c r="F176" s="218"/>
      <c r="G176" s="187"/>
      <c r="H176" s="203"/>
      <c r="I176" s="210"/>
      <c r="J176" s="75" t="s">
        <v>528</v>
      </c>
      <c r="K176" s="94" t="s">
        <v>207</v>
      </c>
      <c r="L176" s="76">
        <v>10</v>
      </c>
      <c r="M176" s="204"/>
      <c r="N176" s="77">
        <v>10</v>
      </c>
      <c r="O176" s="77">
        <v>1</v>
      </c>
      <c r="P176" s="78" t="s">
        <v>369</v>
      </c>
      <c r="Q176" s="79">
        <v>9.37</v>
      </c>
      <c r="R176" s="279">
        <v>443.7</v>
      </c>
      <c r="S176" s="279">
        <v>266.22</v>
      </c>
      <c r="T176" s="289">
        <v>0.6</v>
      </c>
    </row>
    <row r="177" spans="1:20" s="1" customFormat="1" ht="12" thickTop="1">
      <c r="A177" s="194" t="s">
        <v>154</v>
      </c>
      <c r="B177" s="197"/>
      <c r="C177" s="197">
        <v>56</v>
      </c>
      <c r="D177" s="183"/>
      <c r="E177" s="217" t="s">
        <v>65</v>
      </c>
      <c r="F177" s="183" t="s">
        <v>66</v>
      </c>
      <c r="G177" s="185" t="s">
        <v>251</v>
      </c>
      <c r="H177" s="197" t="s">
        <v>161</v>
      </c>
      <c r="I177" s="209">
        <v>6</v>
      </c>
      <c r="J177" s="47" t="s">
        <v>275</v>
      </c>
      <c r="K177" s="16" t="s">
        <v>71</v>
      </c>
      <c r="L177" s="29">
        <v>1</v>
      </c>
      <c r="M177" s="126" t="s">
        <v>483</v>
      </c>
      <c r="N177" s="10">
        <v>60</v>
      </c>
      <c r="O177" s="10">
        <v>1</v>
      </c>
      <c r="P177" s="18" t="s">
        <v>368</v>
      </c>
      <c r="Q177" s="19">
        <v>9.37</v>
      </c>
      <c r="R177" s="268">
        <v>562.2</v>
      </c>
      <c r="S177" s="268">
        <v>3373.2</v>
      </c>
      <c r="T177" s="269">
        <v>6</v>
      </c>
    </row>
    <row r="178" spans="1:20" s="1" customFormat="1" ht="23.25" customHeight="1">
      <c r="A178" s="196"/>
      <c r="B178" s="199"/>
      <c r="C178" s="199"/>
      <c r="D178" s="203"/>
      <c r="E178" s="199"/>
      <c r="F178" s="218"/>
      <c r="G178" s="186"/>
      <c r="H178" s="203"/>
      <c r="I178" s="210"/>
      <c r="J178" s="48" t="s">
        <v>276</v>
      </c>
      <c r="K178" s="54" t="s">
        <v>296</v>
      </c>
      <c r="L178" s="30">
        <v>6</v>
      </c>
      <c r="M178" s="213" t="s">
        <v>331</v>
      </c>
      <c r="N178" s="170">
        <v>60</v>
      </c>
      <c r="O178" s="14">
        <v>2</v>
      </c>
      <c r="P178" s="14" t="s">
        <v>369</v>
      </c>
      <c r="Q178" s="15">
        <v>9.37</v>
      </c>
      <c r="R178" s="270">
        <v>53106</v>
      </c>
      <c r="S178" s="271">
        <v>31863.6</v>
      </c>
      <c r="T178" s="272">
        <v>0.6</v>
      </c>
    </row>
    <row r="179" spans="1:20" s="1" customFormat="1" ht="22.5">
      <c r="A179" s="196"/>
      <c r="B179" s="199"/>
      <c r="C179" s="199"/>
      <c r="D179" s="203"/>
      <c r="E179" s="199"/>
      <c r="F179" s="218"/>
      <c r="G179" s="186"/>
      <c r="H179" s="203"/>
      <c r="I179" s="210"/>
      <c r="J179" s="48" t="s">
        <v>277</v>
      </c>
      <c r="K179" s="54" t="s">
        <v>297</v>
      </c>
      <c r="L179" s="30">
        <v>6</v>
      </c>
      <c r="M179" s="213"/>
      <c r="N179" s="14">
        <v>16263</v>
      </c>
      <c r="O179" s="14">
        <v>2</v>
      </c>
      <c r="P179" s="14" t="s">
        <v>369</v>
      </c>
      <c r="Q179" s="15">
        <v>9.37</v>
      </c>
      <c r="R179" s="270">
        <v>81071.055</v>
      </c>
      <c r="S179" s="271">
        <v>48642.632999999994</v>
      </c>
      <c r="T179" s="272">
        <v>0.6</v>
      </c>
    </row>
    <row r="180" spans="1:20" s="1" customFormat="1" ht="24.75" customHeight="1">
      <c r="A180" s="196"/>
      <c r="B180" s="199"/>
      <c r="C180" s="199"/>
      <c r="D180" s="203"/>
      <c r="E180" s="199"/>
      <c r="F180" s="218"/>
      <c r="G180" s="186"/>
      <c r="H180" s="203"/>
      <c r="I180" s="210"/>
      <c r="J180" s="48" t="s">
        <v>555</v>
      </c>
      <c r="K180" s="54" t="s">
        <v>298</v>
      </c>
      <c r="L180" s="30">
        <v>6</v>
      </c>
      <c r="M180" s="213"/>
      <c r="N180" s="14">
        <v>16263</v>
      </c>
      <c r="O180" s="170">
        <v>6</v>
      </c>
      <c r="P180" s="14" t="s">
        <v>369</v>
      </c>
      <c r="Q180" s="15">
        <v>9.37</v>
      </c>
      <c r="R180" s="270">
        <v>160310.8962</v>
      </c>
      <c r="S180" s="271">
        <v>96186.53772</v>
      </c>
      <c r="T180" s="272">
        <v>0.6</v>
      </c>
    </row>
    <row r="181" spans="1:20" s="1" customFormat="1" ht="75" customHeight="1" thickBot="1">
      <c r="A181" s="196"/>
      <c r="B181" s="199"/>
      <c r="C181" s="199"/>
      <c r="D181" s="203"/>
      <c r="E181" s="199"/>
      <c r="F181" s="218"/>
      <c r="G181" s="187"/>
      <c r="H181" s="203"/>
      <c r="I181" s="210"/>
      <c r="J181" s="48" t="s">
        <v>556</v>
      </c>
      <c r="K181" s="54" t="s">
        <v>299</v>
      </c>
      <c r="L181" s="30">
        <v>6</v>
      </c>
      <c r="M181" s="190"/>
      <c r="N181" s="14">
        <v>3170</v>
      </c>
      <c r="O181" s="14">
        <v>1</v>
      </c>
      <c r="P181" s="14" t="s">
        <v>368</v>
      </c>
      <c r="Q181" s="15">
        <v>9.37</v>
      </c>
      <c r="R181" s="270">
        <v>15168.45</v>
      </c>
      <c r="S181" s="271">
        <v>9101.07</v>
      </c>
      <c r="T181" s="272">
        <v>0.6</v>
      </c>
    </row>
    <row r="182" spans="1:20" s="1" customFormat="1" ht="12" customHeight="1" thickTop="1">
      <c r="A182" s="194" t="s">
        <v>154</v>
      </c>
      <c r="B182" s="197"/>
      <c r="C182" s="197">
        <v>57</v>
      </c>
      <c r="D182" s="183"/>
      <c r="E182" s="217" t="s">
        <v>65</v>
      </c>
      <c r="F182" s="183" t="s">
        <v>66</v>
      </c>
      <c r="G182" s="185" t="s">
        <v>252</v>
      </c>
      <c r="H182" s="197" t="s">
        <v>162</v>
      </c>
      <c r="I182" s="209">
        <v>6</v>
      </c>
      <c r="J182" s="47" t="s">
        <v>278</v>
      </c>
      <c r="K182" s="16" t="s">
        <v>71</v>
      </c>
      <c r="L182" s="29">
        <v>1</v>
      </c>
      <c r="M182" s="51" t="s">
        <v>313</v>
      </c>
      <c r="N182" s="10">
        <v>60</v>
      </c>
      <c r="O182" s="10">
        <v>1</v>
      </c>
      <c r="P182" s="18" t="s">
        <v>368</v>
      </c>
      <c r="Q182" s="19">
        <v>9.37</v>
      </c>
      <c r="R182" s="268">
        <v>562.2</v>
      </c>
      <c r="S182" s="268">
        <v>281.1</v>
      </c>
      <c r="T182" s="269">
        <v>0.5</v>
      </c>
    </row>
    <row r="183" spans="1:20" s="1" customFormat="1" ht="12" customHeight="1">
      <c r="A183" s="196"/>
      <c r="B183" s="199"/>
      <c r="C183" s="199"/>
      <c r="D183" s="203"/>
      <c r="E183" s="199"/>
      <c r="F183" s="218"/>
      <c r="G183" s="186"/>
      <c r="H183" s="203"/>
      <c r="I183" s="210"/>
      <c r="J183" s="48" t="s">
        <v>279</v>
      </c>
      <c r="K183" s="21" t="s">
        <v>300</v>
      </c>
      <c r="L183" s="30">
        <v>6</v>
      </c>
      <c r="M183" s="203" t="s">
        <v>307</v>
      </c>
      <c r="N183" s="14">
        <v>1895</v>
      </c>
      <c r="O183" s="14">
        <v>1</v>
      </c>
      <c r="P183" s="14" t="s">
        <v>368</v>
      </c>
      <c r="Q183" s="15">
        <v>9.37</v>
      </c>
      <c r="R183" s="270">
        <v>8972.824999999999</v>
      </c>
      <c r="S183" s="271">
        <v>4486.412499999999</v>
      </c>
      <c r="T183" s="272">
        <v>0.5</v>
      </c>
    </row>
    <row r="184" spans="1:20" s="1" customFormat="1" ht="12" customHeight="1">
      <c r="A184" s="196"/>
      <c r="B184" s="199"/>
      <c r="C184" s="199"/>
      <c r="D184" s="203"/>
      <c r="E184" s="199"/>
      <c r="F184" s="218"/>
      <c r="G184" s="186"/>
      <c r="H184" s="203"/>
      <c r="I184" s="210"/>
      <c r="J184" s="48" t="s">
        <v>557</v>
      </c>
      <c r="K184" s="21" t="s">
        <v>301</v>
      </c>
      <c r="L184" s="30">
        <v>6</v>
      </c>
      <c r="M184" s="203"/>
      <c r="N184" s="14">
        <v>1895</v>
      </c>
      <c r="O184" s="14">
        <v>1</v>
      </c>
      <c r="P184" s="14" t="s">
        <v>368</v>
      </c>
      <c r="Q184" s="15">
        <v>9.37</v>
      </c>
      <c r="R184" s="270">
        <v>8878.074999999999</v>
      </c>
      <c r="S184" s="271">
        <v>4439.037499999999</v>
      </c>
      <c r="T184" s="272">
        <v>0.5</v>
      </c>
    </row>
    <row r="185" spans="1:20" s="1" customFormat="1" ht="34.5" customHeight="1" thickBot="1">
      <c r="A185" s="196"/>
      <c r="B185" s="211"/>
      <c r="C185" s="211"/>
      <c r="D185" s="203"/>
      <c r="E185" s="211"/>
      <c r="F185" s="218"/>
      <c r="G185" s="187"/>
      <c r="H185" s="203"/>
      <c r="I185" s="210"/>
      <c r="J185" s="109" t="s">
        <v>558</v>
      </c>
      <c r="K185" s="117" t="s">
        <v>302</v>
      </c>
      <c r="L185" s="113">
        <v>6</v>
      </c>
      <c r="M185" s="189"/>
      <c r="N185" s="114">
        <v>1895</v>
      </c>
      <c r="O185" s="114">
        <v>12</v>
      </c>
      <c r="P185" s="114" t="s">
        <v>368</v>
      </c>
      <c r="Q185" s="115">
        <v>9.37</v>
      </c>
      <c r="R185" s="271">
        <v>106536.9</v>
      </c>
      <c r="S185" s="271">
        <v>53268.45</v>
      </c>
      <c r="T185" s="280">
        <v>0.5</v>
      </c>
    </row>
    <row r="186" spans="1:20" s="1" customFormat="1" ht="28.5" customHeight="1" thickTop="1">
      <c r="A186" s="194" t="s">
        <v>154</v>
      </c>
      <c r="B186" s="226"/>
      <c r="C186" s="226">
        <v>57</v>
      </c>
      <c r="D186" s="226"/>
      <c r="E186" s="226" t="s">
        <v>65</v>
      </c>
      <c r="F186" s="183" t="s">
        <v>66</v>
      </c>
      <c r="G186" s="185" t="s">
        <v>428</v>
      </c>
      <c r="H186" s="197" t="s">
        <v>365</v>
      </c>
      <c r="I186" s="209">
        <v>6</v>
      </c>
      <c r="J186" s="47" t="s">
        <v>470</v>
      </c>
      <c r="K186" s="164" t="s">
        <v>71</v>
      </c>
      <c r="L186" s="165">
        <v>1</v>
      </c>
      <c r="M186" s="166" t="s">
        <v>307</v>
      </c>
      <c r="N186" s="167">
        <v>1895</v>
      </c>
      <c r="O186" s="167">
        <v>1</v>
      </c>
      <c r="P186" s="167" t="s">
        <v>368</v>
      </c>
      <c r="Q186" s="168">
        <v>5.28</v>
      </c>
      <c r="R186" s="298">
        <v>5002.8</v>
      </c>
      <c r="S186" s="270">
        <v>3501.96</v>
      </c>
      <c r="T186" s="299">
        <v>0.7</v>
      </c>
    </row>
    <row r="187" spans="1:20" s="1" customFormat="1" ht="12" customHeight="1">
      <c r="A187" s="196"/>
      <c r="B187" s="203"/>
      <c r="C187" s="203"/>
      <c r="D187" s="203"/>
      <c r="E187" s="203"/>
      <c r="F187" s="218"/>
      <c r="G187" s="186"/>
      <c r="H187" s="203"/>
      <c r="I187" s="210"/>
      <c r="J187" s="48" t="s">
        <v>471</v>
      </c>
      <c r="K187" s="21" t="s">
        <v>366</v>
      </c>
      <c r="L187" s="30">
        <v>10</v>
      </c>
      <c r="M187" s="203" t="s">
        <v>484</v>
      </c>
      <c r="N187" s="14">
        <v>190</v>
      </c>
      <c r="O187" s="14">
        <v>0.5</v>
      </c>
      <c r="P187" s="14" t="s">
        <v>368</v>
      </c>
      <c r="Q187" s="15">
        <v>5.28</v>
      </c>
      <c r="R187" s="270">
        <v>250.8</v>
      </c>
      <c r="S187" s="270">
        <v>175.56</v>
      </c>
      <c r="T187" s="272">
        <v>0.7</v>
      </c>
    </row>
    <row r="188" spans="1:20" s="1" customFormat="1" ht="32.25" customHeight="1" thickBot="1">
      <c r="A188" s="196"/>
      <c r="B188" s="203"/>
      <c r="C188" s="203"/>
      <c r="D188" s="203"/>
      <c r="E188" s="203"/>
      <c r="F188" s="218"/>
      <c r="G188" s="187"/>
      <c r="H188" s="203"/>
      <c r="I188" s="210"/>
      <c r="J188" s="48" t="s">
        <v>559</v>
      </c>
      <c r="K188" s="162" t="s">
        <v>367</v>
      </c>
      <c r="L188" s="163">
        <v>5</v>
      </c>
      <c r="M188" s="204"/>
      <c r="N188" s="149">
        <v>190</v>
      </c>
      <c r="O188" s="149">
        <v>0.5</v>
      </c>
      <c r="P188" s="149" t="s">
        <v>368</v>
      </c>
      <c r="Q188" s="150">
        <v>9.37</v>
      </c>
      <c r="R188" s="277">
        <v>445.075</v>
      </c>
      <c r="S188" s="282">
        <v>311.5525</v>
      </c>
      <c r="T188" s="278">
        <v>0.7</v>
      </c>
    </row>
    <row r="189" spans="1:20" s="1" customFormat="1" ht="12" customHeight="1" thickTop="1">
      <c r="A189" s="194" t="s">
        <v>154</v>
      </c>
      <c r="B189" s="197"/>
      <c r="C189" s="197">
        <v>60</v>
      </c>
      <c r="D189" s="183"/>
      <c r="E189" s="217" t="s">
        <v>65</v>
      </c>
      <c r="F189" s="183" t="s">
        <v>66</v>
      </c>
      <c r="G189" s="185" t="s">
        <v>429</v>
      </c>
      <c r="H189" s="197" t="s">
        <v>163</v>
      </c>
      <c r="I189" s="209">
        <v>6</v>
      </c>
      <c r="J189" s="47" t="s">
        <v>472</v>
      </c>
      <c r="K189" s="73" t="s">
        <v>71</v>
      </c>
      <c r="L189" s="29">
        <v>1</v>
      </c>
      <c r="M189" s="51" t="s">
        <v>313</v>
      </c>
      <c r="N189" s="86">
        <v>60</v>
      </c>
      <c r="O189" s="10">
        <v>1</v>
      </c>
      <c r="P189" s="18" t="s">
        <v>368</v>
      </c>
      <c r="Q189" s="19">
        <v>9.37</v>
      </c>
      <c r="R189" s="268">
        <v>95.574</v>
      </c>
      <c r="S189" s="268">
        <v>57.3444</v>
      </c>
      <c r="T189" s="269">
        <v>0.6</v>
      </c>
    </row>
    <row r="190" spans="1:20" s="1" customFormat="1" ht="73.5" customHeight="1" thickBot="1">
      <c r="A190" s="196"/>
      <c r="B190" s="199"/>
      <c r="C190" s="199"/>
      <c r="D190" s="203"/>
      <c r="E190" s="199"/>
      <c r="F190" s="218"/>
      <c r="G190" s="187"/>
      <c r="H190" s="203"/>
      <c r="I190" s="210"/>
      <c r="J190" s="48" t="s">
        <v>473</v>
      </c>
      <c r="K190" s="54" t="s">
        <v>303</v>
      </c>
      <c r="L190" s="30">
        <v>5</v>
      </c>
      <c r="M190" s="105" t="s">
        <v>332</v>
      </c>
      <c r="N190" s="127">
        <f>16263+1895</f>
        <v>18158</v>
      </c>
      <c r="O190" s="14">
        <v>1</v>
      </c>
      <c r="P190" s="14" t="s">
        <v>368</v>
      </c>
      <c r="Q190" s="15">
        <v>9.37</v>
      </c>
      <c r="R190" s="270">
        <v>28923.8782</v>
      </c>
      <c r="S190" s="271">
        <v>17354.32692</v>
      </c>
      <c r="T190" s="272">
        <v>0.6</v>
      </c>
    </row>
    <row r="191" spans="1:20" s="1" customFormat="1" ht="12" customHeight="1" thickTop="1">
      <c r="A191" s="194" t="s">
        <v>154</v>
      </c>
      <c r="B191" s="197"/>
      <c r="C191" s="197">
        <v>62</v>
      </c>
      <c r="D191" s="183"/>
      <c r="E191" s="217" t="s">
        <v>65</v>
      </c>
      <c r="F191" s="183" t="s">
        <v>66</v>
      </c>
      <c r="G191" s="185" t="s">
        <v>430</v>
      </c>
      <c r="H191" s="197" t="s">
        <v>164</v>
      </c>
      <c r="I191" s="209">
        <v>11</v>
      </c>
      <c r="J191" s="47" t="s">
        <v>474</v>
      </c>
      <c r="K191" s="16" t="s">
        <v>71</v>
      </c>
      <c r="L191" s="29">
        <v>1</v>
      </c>
      <c r="M191" s="49" t="s">
        <v>399</v>
      </c>
      <c r="N191" s="10">
        <v>11</v>
      </c>
      <c r="O191" s="10">
        <v>1</v>
      </c>
      <c r="P191" s="18" t="s">
        <v>368</v>
      </c>
      <c r="Q191" s="19">
        <v>9.37</v>
      </c>
      <c r="R191" s="268">
        <v>103.07</v>
      </c>
      <c r="S191" s="268">
        <v>82.456</v>
      </c>
      <c r="T191" s="269">
        <v>0.8</v>
      </c>
    </row>
    <row r="192" spans="1:20" s="1" customFormat="1" ht="40.5" customHeight="1">
      <c r="A192" s="196"/>
      <c r="B192" s="199"/>
      <c r="C192" s="199"/>
      <c r="D192" s="203"/>
      <c r="E192" s="199"/>
      <c r="F192" s="218"/>
      <c r="G192" s="186"/>
      <c r="H192" s="203"/>
      <c r="I192" s="210"/>
      <c r="J192" s="48" t="s">
        <v>475</v>
      </c>
      <c r="K192" s="54" t="s">
        <v>396</v>
      </c>
      <c r="L192" s="30">
        <v>6</v>
      </c>
      <c r="M192" s="211" t="s">
        <v>398</v>
      </c>
      <c r="N192" s="14">
        <v>2</v>
      </c>
      <c r="O192" s="14">
        <v>1</v>
      </c>
      <c r="P192" s="14" t="s">
        <v>369</v>
      </c>
      <c r="Q192" s="15">
        <v>9.37</v>
      </c>
      <c r="R192" s="270">
        <v>74.96</v>
      </c>
      <c r="S192" s="271">
        <v>59.967999999999996</v>
      </c>
      <c r="T192" s="272">
        <v>0.8</v>
      </c>
    </row>
    <row r="193" spans="1:20" s="1" customFormat="1" ht="64.5" customHeight="1" thickBot="1">
      <c r="A193" s="196"/>
      <c r="B193" s="199"/>
      <c r="C193" s="199"/>
      <c r="D193" s="198"/>
      <c r="E193" s="199"/>
      <c r="F193" s="218"/>
      <c r="G193" s="187"/>
      <c r="H193" s="204"/>
      <c r="I193" s="210"/>
      <c r="J193" s="48" t="s">
        <v>476</v>
      </c>
      <c r="K193" s="54" t="s">
        <v>397</v>
      </c>
      <c r="L193" s="30">
        <v>9</v>
      </c>
      <c r="M193" s="204"/>
      <c r="N193" s="14">
        <v>2</v>
      </c>
      <c r="O193" s="14">
        <v>1</v>
      </c>
      <c r="P193" s="14" t="s">
        <v>369</v>
      </c>
      <c r="Q193" s="15">
        <v>9.37</v>
      </c>
      <c r="R193" s="279">
        <v>5547.04</v>
      </c>
      <c r="S193" s="279">
        <v>4437.6320000000005</v>
      </c>
      <c r="T193" s="272">
        <v>0.8</v>
      </c>
    </row>
    <row r="194" spans="1:20" s="111" customFormat="1" ht="23.25" customHeight="1" thickTop="1">
      <c r="A194" s="194" t="s">
        <v>154</v>
      </c>
      <c r="B194" s="205" t="s">
        <v>208</v>
      </c>
      <c r="C194" s="222" t="s">
        <v>210</v>
      </c>
      <c r="D194" s="183" t="s">
        <v>209</v>
      </c>
      <c r="E194" s="217" t="s">
        <v>65</v>
      </c>
      <c r="F194" s="183" t="s">
        <v>66</v>
      </c>
      <c r="G194" s="185" t="s">
        <v>431</v>
      </c>
      <c r="H194" s="197" t="s">
        <v>211</v>
      </c>
      <c r="I194" s="209">
        <v>10</v>
      </c>
      <c r="J194" s="47" t="s">
        <v>501</v>
      </c>
      <c r="K194" s="16" t="s">
        <v>71</v>
      </c>
      <c r="L194" s="29">
        <v>1</v>
      </c>
      <c r="M194" s="259" t="s">
        <v>313</v>
      </c>
      <c r="N194" s="10" t="s">
        <v>505</v>
      </c>
      <c r="O194" s="10" t="s">
        <v>505</v>
      </c>
      <c r="P194" s="18" t="s">
        <v>505</v>
      </c>
      <c r="Q194" s="19" t="s">
        <v>505</v>
      </c>
      <c r="R194" s="268" t="s">
        <v>505</v>
      </c>
      <c r="S194" s="268" t="s">
        <v>505</v>
      </c>
      <c r="T194" s="269" t="s">
        <v>505</v>
      </c>
    </row>
    <row r="195" spans="1:20" s="111" customFormat="1" ht="55.5" customHeight="1" thickBot="1">
      <c r="A195" s="220"/>
      <c r="B195" s="203"/>
      <c r="C195" s="203"/>
      <c r="D195" s="218"/>
      <c r="E195" s="218"/>
      <c r="F195" s="218"/>
      <c r="G195" s="187"/>
      <c r="H195" s="203"/>
      <c r="I195" s="210"/>
      <c r="J195" s="71" t="s">
        <v>502</v>
      </c>
      <c r="K195" s="54" t="s">
        <v>212</v>
      </c>
      <c r="L195" s="72">
        <v>6</v>
      </c>
      <c r="M195" s="229"/>
      <c r="N195" s="56" t="s">
        <v>505</v>
      </c>
      <c r="O195" s="56" t="s">
        <v>505</v>
      </c>
      <c r="P195" s="55" t="s">
        <v>505</v>
      </c>
      <c r="Q195" s="23" t="s">
        <v>505</v>
      </c>
      <c r="R195" s="270" t="s">
        <v>505</v>
      </c>
      <c r="S195" s="271" t="s">
        <v>505</v>
      </c>
      <c r="T195" s="276" t="s">
        <v>505</v>
      </c>
    </row>
    <row r="196" spans="1:20" s="1" customFormat="1" ht="12" customHeight="1" thickTop="1">
      <c r="A196" s="194" t="s">
        <v>154</v>
      </c>
      <c r="B196" s="205" t="s">
        <v>208</v>
      </c>
      <c r="C196" s="222" t="s">
        <v>213</v>
      </c>
      <c r="D196" s="183" t="s">
        <v>209</v>
      </c>
      <c r="E196" s="217" t="s">
        <v>65</v>
      </c>
      <c r="F196" s="183" t="s">
        <v>66</v>
      </c>
      <c r="G196" s="185" t="s">
        <v>253</v>
      </c>
      <c r="H196" s="197" t="s">
        <v>215</v>
      </c>
      <c r="I196" s="209">
        <v>10</v>
      </c>
      <c r="J196" s="47" t="s">
        <v>280</v>
      </c>
      <c r="K196" s="16" t="s">
        <v>71</v>
      </c>
      <c r="L196" s="29">
        <v>1</v>
      </c>
      <c r="M196" s="259" t="s">
        <v>313</v>
      </c>
      <c r="N196" s="10" t="s">
        <v>505</v>
      </c>
      <c r="O196" s="10" t="s">
        <v>505</v>
      </c>
      <c r="P196" s="18" t="s">
        <v>505</v>
      </c>
      <c r="Q196" s="19" t="s">
        <v>505</v>
      </c>
      <c r="R196" s="268" t="s">
        <v>505</v>
      </c>
      <c r="S196" s="268" t="s">
        <v>505</v>
      </c>
      <c r="T196" s="269" t="s">
        <v>505</v>
      </c>
    </row>
    <row r="197" spans="1:20" s="1" customFormat="1" ht="78.75">
      <c r="A197" s="220"/>
      <c r="B197" s="203"/>
      <c r="C197" s="203"/>
      <c r="D197" s="218"/>
      <c r="E197" s="218"/>
      <c r="F197" s="218"/>
      <c r="G197" s="186"/>
      <c r="H197" s="203"/>
      <c r="I197" s="210"/>
      <c r="J197" s="98" t="s">
        <v>463</v>
      </c>
      <c r="K197" s="54" t="s">
        <v>214</v>
      </c>
      <c r="L197" s="95">
        <v>6</v>
      </c>
      <c r="M197" s="229"/>
      <c r="N197" s="93" t="s">
        <v>505</v>
      </c>
      <c r="O197" s="93" t="s">
        <v>505</v>
      </c>
      <c r="P197" s="14" t="s">
        <v>505</v>
      </c>
      <c r="Q197" s="15" t="s">
        <v>505</v>
      </c>
      <c r="R197" s="270" t="s">
        <v>505</v>
      </c>
      <c r="S197" s="271" t="s">
        <v>505</v>
      </c>
      <c r="T197" s="272" t="s">
        <v>505</v>
      </c>
    </row>
    <row r="198" spans="1:20" s="1" customFormat="1" ht="56.25" customHeight="1">
      <c r="A198" s="220"/>
      <c r="B198" s="203"/>
      <c r="C198" s="203"/>
      <c r="D198" s="218"/>
      <c r="E198" s="218"/>
      <c r="F198" s="218"/>
      <c r="G198" s="186"/>
      <c r="H198" s="203"/>
      <c r="I198" s="210"/>
      <c r="J198" s="98" t="s">
        <v>464</v>
      </c>
      <c r="K198" s="54" t="s">
        <v>217</v>
      </c>
      <c r="L198" s="95">
        <v>10</v>
      </c>
      <c r="M198" s="229"/>
      <c r="N198" s="56" t="s">
        <v>505</v>
      </c>
      <c r="O198" s="93" t="s">
        <v>505</v>
      </c>
      <c r="P198" s="14" t="s">
        <v>505</v>
      </c>
      <c r="Q198" s="23" t="s">
        <v>505</v>
      </c>
      <c r="R198" s="270" t="s">
        <v>505</v>
      </c>
      <c r="S198" s="271" t="s">
        <v>505</v>
      </c>
      <c r="T198" s="276" t="s">
        <v>505</v>
      </c>
    </row>
    <row r="199" spans="1:20" s="1" customFormat="1" ht="56.25" customHeight="1">
      <c r="A199" s="220"/>
      <c r="B199" s="203"/>
      <c r="C199" s="203"/>
      <c r="D199" s="218"/>
      <c r="E199" s="218"/>
      <c r="F199" s="218"/>
      <c r="G199" s="186"/>
      <c r="H199" s="203"/>
      <c r="I199" s="210"/>
      <c r="J199" s="98" t="s">
        <v>560</v>
      </c>
      <c r="K199" s="96" t="s">
        <v>216</v>
      </c>
      <c r="L199" s="72">
        <v>5</v>
      </c>
      <c r="M199" s="229"/>
      <c r="N199" s="56" t="s">
        <v>505</v>
      </c>
      <c r="O199" s="93" t="s">
        <v>505</v>
      </c>
      <c r="P199" s="14" t="s">
        <v>505</v>
      </c>
      <c r="Q199" s="23" t="s">
        <v>505</v>
      </c>
      <c r="R199" s="270" t="s">
        <v>505</v>
      </c>
      <c r="S199" s="271" t="s">
        <v>505</v>
      </c>
      <c r="T199" s="276" t="s">
        <v>505</v>
      </c>
    </row>
    <row r="200" spans="1:20" s="1" customFormat="1" ht="67.5" customHeight="1" thickBot="1">
      <c r="A200" s="221"/>
      <c r="B200" s="204"/>
      <c r="C200" s="204"/>
      <c r="D200" s="219"/>
      <c r="E200" s="219"/>
      <c r="F200" s="219"/>
      <c r="G200" s="187"/>
      <c r="H200" s="204"/>
      <c r="I200" s="188"/>
      <c r="J200" s="80" t="s">
        <v>561</v>
      </c>
      <c r="K200" s="94" t="s">
        <v>218</v>
      </c>
      <c r="L200" s="97">
        <v>10</v>
      </c>
      <c r="M200" s="261"/>
      <c r="N200" s="81" t="s">
        <v>505</v>
      </c>
      <c r="O200" s="127" t="s">
        <v>505</v>
      </c>
      <c r="P200" s="128" t="s">
        <v>505</v>
      </c>
      <c r="Q200" s="83" t="s">
        <v>505</v>
      </c>
      <c r="R200" s="279" t="s">
        <v>505</v>
      </c>
      <c r="S200" s="279" t="s">
        <v>505</v>
      </c>
      <c r="T200" s="285" t="s">
        <v>505</v>
      </c>
    </row>
    <row r="201" spans="1:20" ht="12" customHeight="1" thickTop="1">
      <c r="A201" s="58"/>
      <c r="B201" s="58"/>
      <c r="C201" s="58"/>
      <c r="D201" s="58"/>
      <c r="E201" s="58"/>
      <c r="F201" s="59"/>
      <c r="G201" s="60"/>
      <c r="H201" s="58"/>
      <c r="I201" s="60"/>
      <c r="J201" s="61">
        <f>COUNTA(J23:J200)</f>
        <v>178</v>
      </c>
      <c r="K201" s="65"/>
      <c r="L201" s="61"/>
      <c r="M201" s="62"/>
      <c r="N201" s="62"/>
      <c r="O201" s="62"/>
      <c r="P201" s="62"/>
      <c r="Q201" s="63"/>
      <c r="R201" s="300">
        <f>SUM(R23:R200)</f>
        <v>1937795.2870999982</v>
      </c>
      <c r="S201" s="300">
        <f>SUM(S23:S200)</f>
        <v>959374.03799</v>
      </c>
      <c r="T201" s="301"/>
    </row>
    <row r="202" spans="1:20" ht="12" customHeight="1">
      <c r="A202" s="58"/>
      <c r="B202" s="58"/>
      <c r="C202" s="58"/>
      <c r="D202" s="58"/>
      <c r="E202" s="58"/>
      <c r="F202" s="59"/>
      <c r="G202" s="60"/>
      <c r="H202" s="58"/>
      <c r="I202" s="60"/>
      <c r="J202" s="61"/>
      <c r="K202" s="65"/>
      <c r="L202" s="61"/>
      <c r="M202" s="62"/>
      <c r="N202" s="62"/>
      <c r="O202" s="62"/>
      <c r="P202" s="62"/>
      <c r="Q202" s="63"/>
      <c r="R202" s="300"/>
      <c r="S202" s="300"/>
      <c r="T202" s="301"/>
    </row>
    <row r="203" spans="1:20" ht="12" customHeight="1">
      <c r="A203" s="58"/>
      <c r="B203" s="58"/>
      <c r="C203" s="58"/>
      <c r="D203" s="58"/>
      <c r="E203" s="58"/>
      <c r="F203" s="59"/>
      <c r="G203" s="60"/>
      <c r="H203" s="58"/>
      <c r="I203" s="60"/>
      <c r="J203" s="61"/>
      <c r="K203" s="65"/>
      <c r="L203" s="61"/>
      <c r="M203" s="62"/>
      <c r="N203" s="62"/>
      <c r="O203" s="62"/>
      <c r="P203" s="62"/>
      <c r="Q203" s="63"/>
      <c r="R203" s="300"/>
      <c r="S203" s="300"/>
      <c r="T203" s="301"/>
    </row>
    <row r="204" spans="1:20" ht="12" customHeight="1">
      <c r="A204" s="58"/>
      <c r="B204" s="58"/>
      <c r="C204" s="58"/>
      <c r="D204" s="58"/>
      <c r="E204" s="58"/>
      <c r="F204" s="59"/>
      <c r="G204" s="60"/>
      <c r="H204" s="58"/>
      <c r="I204" s="60"/>
      <c r="J204" s="61"/>
      <c r="K204" s="65"/>
      <c r="L204" s="61"/>
      <c r="M204" s="62"/>
      <c r="N204" s="62"/>
      <c r="O204" s="62"/>
      <c r="P204" s="62"/>
      <c r="Q204" s="63"/>
      <c r="R204" s="300"/>
      <c r="S204" s="300"/>
      <c r="T204" s="302"/>
    </row>
    <row r="205" spans="1:20" ht="12" customHeight="1">
      <c r="A205" s="58"/>
      <c r="B205" s="58"/>
      <c r="C205" s="58"/>
      <c r="D205" s="58"/>
      <c r="E205" s="58"/>
      <c r="F205" s="59"/>
      <c r="G205" s="60"/>
      <c r="H205" s="58"/>
      <c r="I205" s="60"/>
      <c r="J205" s="61"/>
      <c r="K205" s="303"/>
      <c r="L205" s="61"/>
      <c r="M205" s="62"/>
      <c r="N205" s="62"/>
      <c r="O205" s="62"/>
      <c r="P205" s="62"/>
      <c r="Q205" s="63"/>
      <c r="R205" s="300"/>
      <c r="S205" s="300"/>
      <c r="T205" s="302"/>
    </row>
    <row r="206" spans="1:20" ht="12" customHeight="1">
      <c r="A206" s="58"/>
      <c r="B206" s="58"/>
      <c r="C206" s="58"/>
      <c r="D206" s="58"/>
      <c r="E206" s="58"/>
      <c r="F206" s="59"/>
      <c r="G206" s="60"/>
      <c r="H206" s="58"/>
      <c r="I206" s="60"/>
      <c r="J206" s="61"/>
      <c r="K206" s="65"/>
      <c r="L206" s="61"/>
      <c r="M206" s="62"/>
      <c r="N206" s="62"/>
      <c r="O206" s="62"/>
      <c r="P206" s="62"/>
      <c r="Q206" s="63"/>
      <c r="R206" s="300"/>
      <c r="S206" s="300"/>
      <c r="T206" s="301"/>
    </row>
    <row r="207" spans="1:20" ht="12" customHeight="1">
      <c r="A207" s="58"/>
      <c r="B207" s="58"/>
      <c r="C207" s="58"/>
      <c r="D207" s="58"/>
      <c r="E207" s="58"/>
      <c r="F207" s="59"/>
      <c r="G207" s="60"/>
      <c r="H207" s="58"/>
      <c r="I207" s="60"/>
      <c r="J207" s="61"/>
      <c r="K207" s="65"/>
      <c r="L207" s="61"/>
      <c r="M207" s="62"/>
      <c r="N207" s="62"/>
      <c r="O207" s="62"/>
      <c r="P207" s="62"/>
      <c r="Q207" s="63"/>
      <c r="R207" s="300"/>
      <c r="S207" s="300"/>
      <c r="T207" s="301"/>
    </row>
  </sheetData>
  <sheetProtection/>
  <autoFilter ref="A22:Q201"/>
  <mergeCells count="471">
    <mergeCell ref="G120:G124"/>
    <mergeCell ref="H120:H124"/>
    <mergeCell ref="I120:I124"/>
    <mergeCell ref="C120:C124"/>
    <mergeCell ref="D120:D124"/>
    <mergeCell ref="E120:E124"/>
    <mergeCell ref="F120:F124"/>
    <mergeCell ref="A120:A124"/>
    <mergeCell ref="B120:B124"/>
    <mergeCell ref="A89:A92"/>
    <mergeCell ref="B89:B92"/>
    <mergeCell ref="A106:A109"/>
    <mergeCell ref="A99:A101"/>
    <mergeCell ref="A102:A105"/>
    <mergeCell ref="B102:B105"/>
    <mergeCell ref="D79:D82"/>
    <mergeCell ref="B75:B78"/>
    <mergeCell ref="C75:C78"/>
    <mergeCell ref="A75:A78"/>
    <mergeCell ref="A79:A82"/>
    <mergeCell ref="B79:B82"/>
    <mergeCell ref="C79:C82"/>
    <mergeCell ref="M61:M64"/>
    <mergeCell ref="H61:H64"/>
    <mergeCell ref="I61:I64"/>
    <mergeCell ref="I65:I70"/>
    <mergeCell ref="H65:H70"/>
    <mergeCell ref="F186:F188"/>
    <mergeCell ref="E86:E88"/>
    <mergeCell ref="F86:F88"/>
    <mergeCell ref="F93:F98"/>
    <mergeCell ref="F89:F92"/>
    <mergeCell ref="M115:M119"/>
    <mergeCell ref="I106:I109"/>
    <mergeCell ref="E65:E70"/>
    <mergeCell ref="F65:F70"/>
    <mergeCell ref="F83:F85"/>
    <mergeCell ref="E79:E82"/>
    <mergeCell ref="M125:M129"/>
    <mergeCell ref="M130:M133"/>
    <mergeCell ref="I130:I133"/>
    <mergeCell ref="I125:I129"/>
    <mergeCell ref="M93:M95"/>
    <mergeCell ref="D102:D105"/>
    <mergeCell ref="E102:E105"/>
    <mergeCell ref="F102:F105"/>
    <mergeCell ref="G102:G105"/>
    <mergeCell ref="I99:I101"/>
    <mergeCell ref="I102:I105"/>
    <mergeCell ref="H71:H74"/>
    <mergeCell ref="I71:I74"/>
    <mergeCell ref="G75:G78"/>
    <mergeCell ref="I93:I98"/>
    <mergeCell ref="F99:F101"/>
    <mergeCell ref="E99:E101"/>
    <mergeCell ref="E125:E129"/>
    <mergeCell ref="F182:F185"/>
    <mergeCell ref="E177:E181"/>
    <mergeCell ref="F177:F181"/>
    <mergeCell ref="E110:E114"/>
    <mergeCell ref="C191:C193"/>
    <mergeCell ref="D191:D193"/>
    <mergeCell ref="E191:E193"/>
    <mergeCell ref="F191:F193"/>
    <mergeCell ref="M55:M56"/>
    <mergeCell ref="M57:M59"/>
    <mergeCell ref="I29:I30"/>
    <mergeCell ref="I38:I41"/>
    <mergeCell ref="I31:I35"/>
    <mergeCell ref="I55:I56"/>
    <mergeCell ref="I36:I37"/>
    <mergeCell ref="M42:M46"/>
    <mergeCell ref="M47:M49"/>
    <mergeCell ref="M50:M54"/>
    <mergeCell ref="I27:I28"/>
    <mergeCell ref="H75:H78"/>
    <mergeCell ref="I75:I78"/>
    <mergeCell ref="H29:H30"/>
    <mergeCell ref="H38:H41"/>
    <mergeCell ref="H42:H46"/>
    <mergeCell ref="I42:I46"/>
    <mergeCell ref="H50:H54"/>
    <mergeCell ref="H36:H37"/>
    <mergeCell ref="H31:H35"/>
    <mergeCell ref="C89:C92"/>
    <mergeCell ref="C86:C88"/>
    <mergeCell ref="D99:D101"/>
    <mergeCell ref="D83:D85"/>
    <mergeCell ref="C99:C101"/>
    <mergeCell ref="A93:A98"/>
    <mergeCell ref="B93:B98"/>
    <mergeCell ref="C93:C98"/>
    <mergeCell ref="B99:B101"/>
    <mergeCell ref="D86:D88"/>
    <mergeCell ref="I86:I88"/>
    <mergeCell ref="H89:H92"/>
    <mergeCell ref="G36:G37"/>
    <mergeCell ref="I79:I82"/>
    <mergeCell ref="I83:I85"/>
    <mergeCell ref="G65:G70"/>
    <mergeCell ref="G79:G82"/>
    <mergeCell ref="H79:H82"/>
    <mergeCell ref="G71:G74"/>
    <mergeCell ref="E89:E92"/>
    <mergeCell ref="H83:H85"/>
    <mergeCell ref="E83:E85"/>
    <mergeCell ref="G86:G88"/>
    <mergeCell ref="H86:H88"/>
    <mergeCell ref="B191:B193"/>
    <mergeCell ref="A115:A119"/>
    <mergeCell ref="A145:A147"/>
    <mergeCell ref="A191:A193"/>
    <mergeCell ref="A182:A185"/>
    <mergeCell ref="B182:B185"/>
    <mergeCell ref="A134:A138"/>
    <mergeCell ref="B134:B138"/>
    <mergeCell ref="A130:A133"/>
    <mergeCell ref="B130:B133"/>
    <mergeCell ref="A42:A46"/>
    <mergeCell ref="B42:B46"/>
    <mergeCell ref="A86:A88"/>
    <mergeCell ref="B86:B88"/>
    <mergeCell ref="B65:B70"/>
    <mergeCell ref="A65:A70"/>
    <mergeCell ref="A61:A64"/>
    <mergeCell ref="B61:B64"/>
    <mergeCell ref="B71:B74"/>
    <mergeCell ref="A71:A74"/>
    <mergeCell ref="A83:A85"/>
    <mergeCell ref="A57:A60"/>
    <mergeCell ref="B57:B60"/>
    <mergeCell ref="D134:D138"/>
    <mergeCell ref="E134:E138"/>
    <mergeCell ref="H130:H133"/>
    <mergeCell ref="E130:E133"/>
    <mergeCell ref="F130:F133"/>
    <mergeCell ref="F134:F138"/>
    <mergeCell ref="G134:G138"/>
    <mergeCell ref="E182:E185"/>
    <mergeCell ref="H177:H181"/>
    <mergeCell ref="C148:C149"/>
    <mergeCell ref="D148:D149"/>
    <mergeCell ref="G160:G162"/>
    <mergeCell ref="H182:H185"/>
    <mergeCell ref="F152:F154"/>
    <mergeCell ref="E61:E64"/>
    <mergeCell ref="D65:D70"/>
    <mergeCell ref="C106:C109"/>
    <mergeCell ref="E75:E78"/>
    <mergeCell ref="C61:C64"/>
    <mergeCell ref="D75:D78"/>
    <mergeCell ref="D61:D64"/>
    <mergeCell ref="C71:C74"/>
    <mergeCell ref="C65:C70"/>
    <mergeCell ref="D89:D92"/>
    <mergeCell ref="E189:E190"/>
    <mergeCell ref="A186:A188"/>
    <mergeCell ref="B186:B188"/>
    <mergeCell ref="A189:A190"/>
    <mergeCell ref="B189:B190"/>
    <mergeCell ref="C189:C190"/>
    <mergeCell ref="D189:D190"/>
    <mergeCell ref="E186:E188"/>
    <mergeCell ref="F125:F129"/>
    <mergeCell ref="C36:C37"/>
    <mergeCell ref="F36:F37"/>
    <mergeCell ref="C47:C49"/>
    <mergeCell ref="F38:F41"/>
    <mergeCell ref="E38:E41"/>
    <mergeCell ref="F47:F49"/>
    <mergeCell ref="F42:F46"/>
    <mergeCell ref="F110:F114"/>
    <mergeCell ref="C57:C60"/>
    <mergeCell ref="G42:G46"/>
    <mergeCell ref="G38:G41"/>
    <mergeCell ref="G83:G85"/>
    <mergeCell ref="D71:D74"/>
    <mergeCell ref="E71:E74"/>
    <mergeCell ref="F71:F74"/>
    <mergeCell ref="D38:D41"/>
    <mergeCell ref="F61:F64"/>
    <mergeCell ref="G61:G64"/>
    <mergeCell ref="E57:E60"/>
    <mergeCell ref="B23:B26"/>
    <mergeCell ref="G23:G26"/>
    <mergeCell ref="F29:F30"/>
    <mergeCell ref="G27:G28"/>
    <mergeCell ref="D23:D26"/>
    <mergeCell ref="C23:C26"/>
    <mergeCell ref="F23:F26"/>
    <mergeCell ref="G31:G35"/>
    <mergeCell ref="F27:F28"/>
    <mergeCell ref="B29:B30"/>
    <mergeCell ref="D29:D30"/>
    <mergeCell ref="E29:E30"/>
    <mergeCell ref="G29:G30"/>
    <mergeCell ref="F31:F35"/>
    <mergeCell ref="E4:H4"/>
    <mergeCell ref="B27:B28"/>
    <mergeCell ref="C27:C28"/>
    <mergeCell ref="D27:D28"/>
    <mergeCell ref="E27:E28"/>
    <mergeCell ref="H27:H28"/>
    <mergeCell ref="C3:C4"/>
    <mergeCell ref="E11:H11"/>
    <mergeCell ref="E23:E26"/>
    <mergeCell ref="E13:H13"/>
    <mergeCell ref="E17:H17"/>
    <mergeCell ref="L7:O7"/>
    <mergeCell ref="L12:O12"/>
    <mergeCell ref="L13:O13"/>
    <mergeCell ref="L9:O9"/>
    <mergeCell ref="L10:O10"/>
    <mergeCell ref="A23:A26"/>
    <mergeCell ref="I23:I26"/>
    <mergeCell ref="E3:H3"/>
    <mergeCell ref="L3:O3"/>
    <mergeCell ref="L4:O4"/>
    <mergeCell ref="L5:O5"/>
    <mergeCell ref="J3:K3"/>
    <mergeCell ref="L14:O14"/>
    <mergeCell ref="L8:O8"/>
    <mergeCell ref="L11:O11"/>
    <mergeCell ref="M23:M26"/>
    <mergeCell ref="A31:A35"/>
    <mergeCell ref="B31:B35"/>
    <mergeCell ref="C31:C35"/>
    <mergeCell ref="D31:D35"/>
    <mergeCell ref="E31:E35"/>
    <mergeCell ref="A27:A28"/>
    <mergeCell ref="C29:C30"/>
    <mergeCell ref="H23:H26"/>
    <mergeCell ref="A29:A30"/>
    <mergeCell ref="H57:H60"/>
    <mergeCell ref="I57:I60"/>
    <mergeCell ref="G89:G92"/>
    <mergeCell ref="I177:I181"/>
    <mergeCell ref="G150:G151"/>
    <mergeCell ref="H110:H114"/>
    <mergeCell ref="G177:G181"/>
    <mergeCell ref="H148:H149"/>
    <mergeCell ref="H125:H129"/>
    <mergeCell ref="I89:I92"/>
    <mergeCell ref="C83:C85"/>
    <mergeCell ref="C186:C188"/>
    <mergeCell ref="D186:D188"/>
    <mergeCell ref="C130:C133"/>
    <mergeCell ref="D130:D133"/>
    <mergeCell ref="C102:C105"/>
    <mergeCell ref="D125:D129"/>
    <mergeCell ref="C134:C138"/>
    <mergeCell ref="C182:C185"/>
    <mergeCell ref="D182:D185"/>
    <mergeCell ref="G145:G147"/>
    <mergeCell ref="F145:F147"/>
    <mergeCell ref="A125:A129"/>
    <mergeCell ref="A110:A114"/>
    <mergeCell ref="C110:C114"/>
    <mergeCell ref="B115:B119"/>
    <mergeCell ref="B125:B129"/>
    <mergeCell ref="C125:C129"/>
    <mergeCell ref="G130:G133"/>
    <mergeCell ref="G125:G129"/>
    <mergeCell ref="H106:H109"/>
    <mergeCell ref="H93:H98"/>
    <mergeCell ref="G93:G98"/>
    <mergeCell ref="H99:H101"/>
    <mergeCell ref="G99:G101"/>
    <mergeCell ref="H102:H105"/>
    <mergeCell ref="E148:E149"/>
    <mergeCell ref="F150:F151"/>
    <mergeCell ref="B145:B147"/>
    <mergeCell ref="F148:F149"/>
    <mergeCell ref="C145:C147"/>
    <mergeCell ref="D145:D147"/>
    <mergeCell ref="E145:E147"/>
    <mergeCell ref="B150:B151"/>
    <mergeCell ref="C150:C151"/>
    <mergeCell ref="D57:D60"/>
    <mergeCell ref="B83:B85"/>
    <mergeCell ref="F115:F119"/>
    <mergeCell ref="G115:G119"/>
    <mergeCell ref="C115:C119"/>
    <mergeCell ref="D115:D119"/>
    <mergeCell ref="E115:E119"/>
    <mergeCell ref="G106:G109"/>
    <mergeCell ref="B106:B109"/>
    <mergeCell ref="B110:B114"/>
    <mergeCell ref="D110:D114"/>
    <mergeCell ref="B36:B37"/>
    <mergeCell ref="A47:A49"/>
    <mergeCell ref="B47:B49"/>
    <mergeCell ref="A50:A54"/>
    <mergeCell ref="B50:B54"/>
    <mergeCell ref="C50:C54"/>
    <mergeCell ref="D50:D54"/>
    <mergeCell ref="A55:A56"/>
    <mergeCell ref="B55:B56"/>
    <mergeCell ref="E47:E49"/>
    <mergeCell ref="C38:C41"/>
    <mergeCell ref="A36:A37"/>
    <mergeCell ref="D36:D37"/>
    <mergeCell ref="E36:E37"/>
    <mergeCell ref="C42:C46"/>
    <mergeCell ref="D42:D46"/>
    <mergeCell ref="E42:E46"/>
    <mergeCell ref="A38:A41"/>
    <mergeCell ref="B38:B41"/>
    <mergeCell ref="F50:F54"/>
    <mergeCell ref="D47:D49"/>
    <mergeCell ref="E50:E54"/>
    <mergeCell ref="D106:D109"/>
    <mergeCell ref="E106:E109"/>
    <mergeCell ref="F106:F109"/>
    <mergeCell ref="D93:D98"/>
    <mergeCell ref="E93:E98"/>
    <mergeCell ref="F75:F78"/>
    <mergeCell ref="F79:F82"/>
    <mergeCell ref="C55:C56"/>
    <mergeCell ref="D55:D56"/>
    <mergeCell ref="H145:H147"/>
    <mergeCell ref="G148:G149"/>
    <mergeCell ref="F139:F144"/>
    <mergeCell ref="E139:E144"/>
    <mergeCell ref="G57:G60"/>
    <mergeCell ref="E55:E56"/>
    <mergeCell ref="F55:F56"/>
    <mergeCell ref="F57:F60"/>
    <mergeCell ref="I110:I114"/>
    <mergeCell ref="H134:H138"/>
    <mergeCell ref="I134:I138"/>
    <mergeCell ref="H115:H119"/>
    <mergeCell ref="I148:I149"/>
    <mergeCell ref="I47:I49"/>
    <mergeCell ref="I50:I54"/>
    <mergeCell ref="G55:G56"/>
    <mergeCell ref="H55:H56"/>
    <mergeCell ref="G50:G54"/>
    <mergeCell ref="G47:G49"/>
    <mergeCell ref="H47:H49"/>
    <mergeCell ref="I145:I147"/>
    <mergeCell ref="G110:G114"/>
    <mergeCell ref="A148:A149"/>
    <mergeCell ref="B148:B149"/>
    <mergeCell ref="A155:A159"/>
    <mergeCell ref="H152:H154"/>
    <mergeCell ref="D150:D151"/>
    <mergeCell ref="E150:E151"/>
    <mergeCell ref="A152:A154"/>
    <mergeCell ref="B152:B154"/>
    <mergeCell ref="C152:C154"/>
    <mergeCell ref="D152:D154"/>
    <mergeCell ref="E155:E159"/>
    <mergeCell ref="A150:A151"/>
    <mergeCell ref="I155:I159"/>
    <mergeCell ref="H150:H151"/>
    <mergeCell ref="I150:I151"/>
    <mergeCell ref="E152:E154"/>
    <mergeCell ref="H155:H159"/>
    <mergeCell ref="I152:I154"/>
    <mergeCell ref="G152:G154"/>
    <mergeCell ref="G155:G159"/>
    <mergeCell ref="F155:F159"/>
    <mergeCell ref="A160:A162"/>
    <mergeCell ref="B160:B162"/>
    <mergeCell ref="C160:C162"/>
    <mergeCell ref="D160:D162"/>
    <mergeCell ref="E160:E162"/>
    <mergeCell ref="F160:F162"/>
    <mergeCell ref="B155:B159"/>
    <mergeCell ref="C155:C159"/>
    <mergeCell ref="D155:D159"/>
    <mergeCell ref="H160:H162"/>
    <mergeCell ref="I160:I162"/>
    <mergeCell ref="A163:A165"/>
    <mergeCell ref="B163:B165"/>
    <mergeCell ref="C163:C165"/>
    <mergeCell ref="D163:D165"/>
    <mergeCell ref="E163:E165"/>
    <mergeCell ref="F163:F165"/>
    <mergeCell ref="G163:G165"/>
    <mergeCell ref="H163:H165"/>
    <mergeCell ref="A166:A173"/>
    <mergeCell ref="I163:I165"/>
    <mergeCell ref="F166:F173"/>
    <mergeCell ref="G174:G176"/>
    <mergeCell ref="E174:E176"/>
    <mergeCell ref="F174:F176"/>
    <mergeCell ref="G166:G173"/>
    <mergeCell ref="B166:B173"/>
    <mergeCell ref="C166:C173"/>
    <mergeCell ref="D166:D173"/>
    <mergeCell ref="E166:E173"/>
    <mergeCell ref="G194:G195"/>
    <mergeCell ref="H194:H195"/>
    <mergeCell ref="H166:H173"/>
    <mergeCell ref="G189:G190"/>
    <mergeCell ref="G182:G185"/>
    <mergeCell ref="E194:E195"/>
    <mergeCell ref="F194:F195"/>
    <mergeCell ref="F189:F190"/>
    <mergeCell ref="G186:G188"/>
    <mergeCell ref="I166:I173"/>
    <mergeCell ref="I194:I195"/>
    <mergeCell ref="H174:H176"/>
    <mergeCell ref="I186:I188"/>
    <mergeCell ref="H186:H188"/>
    <mergeCell ref="I182:I185"/>
    <mergeCell ref="I191:I193"/>
    <mergeCell ref="I174:I176"/>
    <mergeCell ref="I189:I190"/>
    <mergeCell ref="H189:H190"/>
    <mergeCell ref="A177:A181"/>
    <mergeCell ref="B177:B181"/>
    <mergeCell ref="C177:C181"/>
    <mergeCell ref="D177:D181"/>
    <mergeCell ref="A174:A176"/>
    <mergeCell ref="B174:B176"/>
    <mergeCell ref="C174:C176"/>
    <mergeCell ref="D174:D176"/>
    <mergeCell ref="E196:E200"/>
    <mergeCell ref="F196:F200"/>
    <mergeCell ref="A194:A195"/>
    <mergeCell ref="B194:B195"/>
    <mergeCell ref="A196:A200"/>
    <mergeCell ref="B196:B200"/>
    <mergeCell ref="C196:C200"/>
    <mergeCell ref="D196:D200"/>
    <mergeCell ref="C194:C195"/>
    <mergeCell ref="D194:D195"/>
    <mergeCell ref="M178:M181"/>
    <mergeCell ref="M183:M185"/>
    <mergeCell ref="M187:M188"/>
    <mergeCell ref="M164:M165"/>
    <mergeCell ref="M168:M169"/>
    <mergeCell ref="M192:M193"/>
    <mergeCell ref="G196:G200"/>
    <mergeCell ref="H196:H200"/>
    <mergeCell ref="I196:I200"/>
    <mergeCell ref="G191:G193"/>
    <mergeCell ref="H191:H193"/>
    <mergeCell ref="M196:M200"/>
    <mergeCell ref="M194:M195"/>
    <mergeCell ref="M72:M74"/>
    <mergeCell ref="M80:M82"/>
    <mergeCell ref="M84:M85"/>
    <mergeCell ref="M76:M77"/>
    <mergeCell ref="M86:M88"/>
    <mergeCell ref="M90:M92"/>
    <mergeCell ref="M153:M154"/>
    <mergeCell ref="M161:M162"/>
    <mergeCell ref="M156:M159"/>
    <mergeCell ref="M102:M105"/>
    <mergeCell ref="M110:M111"/>
    <mergeCell ref="M112:M114"/>
    <mergeCell ref="M120:M123"/>
    <mergeCell ref="M96:M98"/>
    <mergeCell ref="M175:M176"/>
    <mergeCell ref="M99:M101"/>
    <mergeCell ref="G139:G144"/>
    <mergeCell ref="H139:H144"/>
    <mergeCell ref="I139:I144"/>
    <mergeCell ref="M141:M142"/>
    <mergeCell ref="M107:M109"/>
    <mergeCell ref="I115:I119"/>
    <mergeCell ref="M172:M173"/>
    <mergeCell ref="M170:M171"/>
    <mergeCell ref="A139:A144"/>
    <mergeCell ref="B139:B144"/>
    <mergeCell ref="C139:C144"/>
    <mergeCell ref="D139:D144"/>
  </mergeCells>
  <printOptions/>
  <pageMargins left="0.7480314960629921" right="0.7480314960629921" top="0.984251968503937" bottom="0.984251968503937" header="0" footer="0"/>
  <pageSetup fitToHeight="10" fitToWidth="1"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Jerneja Sojer</dc:creator>
  <cp:keywords/>
  <dc:description/>
  <cp:lastModifiedBy>Urška Starc</cp:lastModifiedBy>
  <cp:lastPrinted>2010-10-12T07:22:13Z</cp:lastPrinted>
  <dcterms:created xsi:type="dcterms:W3CDTF">2009-12-17T13:04:51Z</dcterms:created>
  <dcterms:modified xsi:type="dcterms:W3CDTF">2011-04-22T11:58:41Z</dcterms:modified>
  <cp:category/>
  <cp:version/>
  <cp:contentType/>
  <cp:contentStatus/>
</cp:coreProperties>
</file>