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kon_Mapiranje_skupna" sheetId="1" r:id="rId1"/>
    <sheet name="List2" sheetId="2" r:id="rId2"/>
    <sheet name="List3" sheetId="3" r:id="rId3"/>
  </sheets>
  <definedNames>
    <definedName name="_xlnm._FilterDatabase" localSheetId="0" hidden="1">'Zakon_Mapiranje_skupna'!$A$22:$Q$164</definedName>
  </definedNames>
  <calcPr fullCalcOnLoad="1"/>
</workbook>
</file>

<file path=xl/sharedStrings.xml><?xml version="1.0" encoding="utf-8"?>
<sst xmlns="http://schemas.openxmlformats.org/spreadsheetml/2006/main" count="855" uniqueCount="461">
  <si>
    <t>Elektronsko izpolnjevanje aktivnosti (da ali ne)</t>
  </si>
  <si>
    <t>IO (opisno)</t>
  </si>
  <si>
    <t>Povezani predpisi z navedbo objave</t>
  </si>
  <si>
    <t>Resorni organ</t>
  </si>
  <si>
    <t>Naziv zakona z navedbo objave</t>
  </si>
  <si>
    <t>Podzakonski predpisi z navedbo objave</t>
  </si>
  <si>
    <t>Populacija (opisno)</t>
  </si>
  <si>
    <t>Populacija (število)</t>
  </si>
  <si>
    <t>Frekvenca</t>
  </si>
  <si>
    <t>Urna postavka</t>
  </si>
  <si>
    <t>1 - Vodenje evidenc</t>
  </si>
  <si>
    <t>2 - Prijava najava aktivnosti</t>
  </si>
  <si>
    <t>3 - Posredovanje poročil</t>
  </si>
  <si>
    <t>4 - Označevanje informacij za tretje osebe</t>
  </si>
  <si>
    <t>5 - Posredovanje informacij za tretje osebe</t>
  </si>
  <si>
    <t>6 - Zahtevek za posamezno aktivnost, oprostitev, povračilo</t>
  </si>
  <si>
    <t>7 - Splošni zahtevki za določene aktivnosti ali oprostitve</t>
  </si>
  <si>
    <t>8 - Registracija</t>
  </si>
  <si>
    <t>9 - Certifikacija izdelkov, procesov</t>
  </si>
  <si>
    <t>10 - Nadzor</t>
  </si>
  <si>
    <t>11 - Inšpekcijski nadzor</t>
  </si>
  <si>
    <t>12 - Prošnja za subvencije, garancije</t>
  </si>
  <si>
    <t>TIPI IO:</t>
  </si>
  <si>
    <t>TIPI AA:</t>
  </si>
  <si>
    <t>1 - Seznanjanje z informacijsko obveznostjo</t>
  </si>
  <si>
    <t>2 - Usposabljanje zaposlenih za pripravo IO</t>
  </si>
  <si>
    <t>3 - Priprava potrebnih informacij iz obstoječih podatkov ali preračunavanje, preoblikovanje obstoječih podatkov za namen IO</t>
  </si>
  <si>
    <t>4 - Pridobivanje novih podatkov</t>
  </si>
  <si>
    <t>5 - Oblikovanje ustreznih podatkov</t>
  </si>
  <si>
    <t>6 - Izpolnjevanje obrazcev, napovedi, obračunov</t>
  </si>
  <si>
    <t>7 - Sklicevanje sestankov zaradi IO</t>
  </si>
  <si>
    <t>8 - Nadzor in sodelovanje pri opravljanju zunanje inšpekcije</t>
  </si>
  <si>
    <t>9 - Kopiranje, distribuiranje (poročil, letakov, etiket)</t>
  </si>
  <si>
    <t>10 - Poročanje/oddajanje informacij</t>
  </si>
  <si>
    <t>11 - Drugo</t>
  </si>
  <si>
    <t>AA (opisno)</t>
  </si>
  <si>
    <t>AA (tip)</t>
  </si>
  <si>
    <t>Št. člena</t>
  </si>
  <si>
    <t>14 - Drugo</t>
  </si>
  <si>
    <t>13 - Usposabljanje, izobraževanje</t>
  </si>
  <si>
    <t>Delovno - pravno področje</t>
  </si>
  <si>
    <t>Področje izobraževanja</t>
  </si>
  <si>
    <t>Kategorija predpisa</t>
  </si>
  <si>
    <t>Zap. št. IO</t>
  </si>
  <si>
    <t>Zap. št. AA</t>
  </si>
  <si>
    <t>IO (tip)</t>
  </si>
  <si>
    <t>Kategorija predpisa:</t>
  </si>
  <si>
    <t>1 - A (EU regulativa)</t>
  </si>
  <si>
    <t>2 - B (EU direktiva)</t>
  </si>
  <si>
    <t>3 - C (nacionalna)</t>
  </si>
  <si>
    <t>AA 1b.1.</t>
  </si>
  <si>
    <t>AA 1b.2.</t>
  </si>
  <si>
    <t>AA 1b.3.</t>
  </si>
  <si>
    <t>AA 1b.4.</t>
  </si>
  <si>
    <t>Področje šolstva</t>
  </si>
  <si>
    <t xml:space="preserve">Zakon o usmerjanju otrok s posebnimi potrebami (ZUOPP), Ur.l.RS, št. 003/2007-UPB1, 52/2010-Odl.US  </t>
  </si>
  <si>
    <t>MŠŠ</t>
  </si>
  <si>
    <t>C</t>
  </si>
  <si>
    <t>Seznanitev z IO</t>
  </si>
  <si>
    <t>IO - 2</t>
  </si>
  <si>
    <t>Priprava zahteve za uvedbo postopka</t>
  </si>
  <si>
    <t>Starši ali mlajša polnoletna oseba zase vloži pisno zahtevo za uvedbo postopka usmerjanja pri Zavodu RS za šolstvo (pri prvi usmeritvi in pri vsaki spremembi ravni izobraževanja)</t>
  </si>
  <si>
    <t>Predložitev strokovne dokumentacije in poročila vrtca, šole ali zavoda,v kolikor jih Zavod RS za šolstvo ne more pridobiti od ustreznih institucij</t>
  </si>
  <si>
    <t xml:space="preserve"> </t>
  </si>
  <si>
    <t>21., 21a. člen ZUOPP</t>
  </si>
  <si>
    <t>22. člen ZUOPP</t>
  </si>
  <si>
    <t>Vrtec, šola, zdravstveni, socialni ali drug zavod poda predlog za uvedbo postopka usmerjanja, v kolikor starši ne vložijo zahteve</t>
  </si>
  <si>
    <t>Priprava predloga za uvedbo postopka</t>
  </si>
  <si>
    <t>Predložitev poročila o otroku</t>
  </si>
  <si>
    <t>Posredovanje vloge</t>
  </si>
  <si>
    <t>Posredovanje predloga</t>
  </si>
  <si>
    <t xml:space="preserve">Zakon o usmerjanju otrok s posebnimi potrebami (ZUOPP), Ur.l.RS, št. 003/2007-UPB1, 52/2010-Odl.US </t>
  </si>
  <si>
    <t>23. člen ZUOPP</t>
  </si>
  <si>
    <t>Zavod RS za šolstvo obvesti predlagatelja in starše ter v kolikor starši v postopku ne sodelujejo tudi pristojni center za socialno delo o uvedbi postopka</t>
  </si>
  <si>
    <t xml:space="preserve">Priprava obvestila </t>
  </si>
  <si>
    <t>Posredovanje obvestila</t>
  </si>
  <si>
    <t xml:space="preserve">Komisija za usmerjanje izdela strokovno mnenje </t>
  </si>
  <si>
    <t>Razgovor z vlagateljem</t>
  </si>
  <si>
    <t>Razgovor z otrokom oziroma pregled otroka</t>
  </si>
  <si>
    <t>Pridobitev mnenja vrtca, šole oziorma zavoda, v katerega naj bi bil otrok vključen, o izpolnjevanju kadrovskih, prostorskih, materialnih in drugih pogojev</t>
  </si>
  <si>
    <t>Pridobitev mnenj drugih ustreznih institucij po potrebi</t>
  </si>
  <si>
    <t>Posredovanje strokovnega mnenja vlagatelju in predlagatelju</t>
  </si>
  <si>
    <t>Dopolnitev mnenja, dodatna obrazložitev ali ponovna obravnava v primeru odgovora vlagatelja oz. predlagatelja</t>
  </si>
  <si>
    <t>Izdelava strokovnega mnenja</t>
  </si>
  <si>
    <t>Vlagatelj in predlagatelj v 8 dneh od vročitve strokovnega mnenja odgovorita pisno ali ustno na zapisnik</t>
  </si>
  <si>
    <t xml:space="preserve">Priprava odgovora </t>
  </si>
  <si>
    <t>Posredovanje odgovora</t>
  </si>
  <si>
    <t>Pravne in fizične osebe</t>
  </si>
  <si>
    <t>28a. člen ZUOPP</t>
  </si>
  <si>
    <t>Vrtec, šola ali zavod, v katerega je otrok v času usmerjanja vključen, je dolžan v 15 dneh od dokončnosti odločbe sporočiti Zavodu RS za šolstvo, da se odločba ni izvršila</t>
  </si>
  <si>
    <t>Ugotovitev neizvršitve</t>
  </si>
  <si>
    <t>Imenovanje strokovne skupine</t>
  </si>
  <si>
    <t xml:space="preserve">Priprava individualiziranega programa </t>
  </si>
  <si>
    <t>Preverjanje ustreznosti individualiziranega programa</t>
  </si>
  <si>
    <t>Priprava odločbe</t>
  </si>
  <si>
    <t>Priprava spremembe odločbe</t>
  </si>
  <si>
    <t>33. člen ZUOPP</t>
  </si>
  <si>
    <t>35. člen ZUOPP</t>
  </si>
  <si>
    <t>Zavod RS za šolstvo vodi zbirke osebnih podatkov otrok s posebnimi potrebami, njihovih staršev, o vzgoji in izobraževanju otrok s posebnimi potrebami in izdanih odločbah o usmeritvi na prvi in drugi stopnji</t>
  </si>
  <si>
    <t>Vpis podatkov v evidence</t>
  </si>
  <si>
    <t>36. člen ZUOPP</t>
  </si>
  <si>
    <t>Centri za socialno delo so dolžni zaradi vodenja evidence o vzgoji in izobraževanju otrok s posebnimi potrebami pošiljati Zavodu RS za šolstvo v vednost odločbe izdane po zakonu o zakonski zvezi in družinskih razmerjih in zakonu o izvrševanju kazenskih sankcij</t>
  </si>
  <si>
    <t>Zakon o zakonski zvezi in družinskih razmerjih (Ur.l.SRS, št. 14/89-UPB), Zakon o izvrševanju kazenskih sankcij (Ur.l. RS, št. 22/00)</t>
  </si>
  <si>
    <t>Pravilnik o osnovnošolskem izobraževanju učencev s posebnimi potrebami na domu, Ur.l. RS, št. 19/2009</t>
  </si>
  <si>
    <t>Priprava vloge</t>
  </si>
  <si>
    <t>Starši vložijo pri pristojni območni enoti Zavoda RS za šolstvo vlogo za izobraževanje učenca na domu najmanj pol leta pred začetkom šolskega leta oziroma predlog za prenehanje izobraževanja na domu</t>
  </si>
  <si>
    <t>(9., 11. člen Pravilnika)</t>
  </si>
  <si>
    <t>(6., 9. člen Pravilnika)</t>
  </si>
  <si>
    <t>O izobraževanju učenca na domu šola oziroma zavod, v katerega je učenec vključen, vodi in izdaja dokumentacijo</t>
  </si>
  <si>
    <t>(12. člen Pravilnika)</t>
  </si>
  <si>
    <t xml:space="preserve"> Pravilnik o dokumentaciji v osnovni šoli (Ur.l. RS, št. 59/08)</t>
  </si>
  <si>
    <t>Vodenje dokumentacije</t>
  </si>
  <si>
    <t>Izdajanje dokumentacije</t>
  </si>
  <si>
    <t>(14. člen Pravilnika)</t>
  </si>
  <si>
    <t>Izvajalec izobraževanja na domu vodi dokumentacijo o letni pripravi in o pripravi na pouk</t>
  </si>
  <si>
    <t>Vodenje dokumentacije o letni pripravi</t>
  </si>
  <si>
    <t>Vodenje dokumentacije o pripravi na pouk</t>
  </si>
  <si>
    <t>(15. člen Pravilnika)</t>
  </si>
  <si>
    <t>Šola učence o preverjanju in ocenjevanju znanja obvesti najmanj tri tedne pred rokom</t>
  </si>
  <si>
    <t>(19. člen Pravilnika)</t>
  </si>
  <si>
    <t>Ravnatelj imenuje izpitno komisijo</t>
  </si>
  <si>
    <t>(20. člen Pravilnika)</t>
  </si>
  <si>
    <t>Izpitna komisija vodi zapisnik</t>
  </si>
  <si>
    <t>Vodenje zapisnika</t>
  </si>
  <si>
    <t>Priprava obvestila o imenovanju</t>
  </si>
  <si>
    <t>Posredovanje obvestila o imenovanju</t>
  </si>
  <si>
    <t xml:space="preserve">  Pravilnik o dokumentaciji v osnovni šoli (Ur.l. RS, št. 59/08)</t>
  </si>
  <si>
    <t>(33. člen Pravilnika)</t>
  </si>
  <si>
    <t>Posredovanje zahteve za dopolnitev mnenja, dodatno obrazložitev ali ponovno obravnavo Komisiji za usmerjanje v odvisnosti od prejetega odgovora</t>
  </si>
  <si>
    <t>Priprava sklepa o imenovanju</t>
  </si>
  <si>
    <t>Posredovanje sklepa o imenovanju</t>
  </si>
  <si>
    <t xml:space="preserve">Seznanitev člana Komisije za usmerjanje z razlogi za razrešitev ter podana možnost članu komisije, da se o njih izjavi </t>
  </si>
  <si>
    <t>Posredovanje sklepa o razrešitvi</t>
  </si>
  <si>
    <t xml:space="preserve">Direktor Zavoda RS za šolstvo imenuje in razrešuje člane Komisije za usmerjanje na prvi stopnji </t>
  </si>
  <si>
    <t>(24. člen pravilnika)</t>
  </si>
  <si>
    <t>Priprava stroškovnika o delu senata</t>
  </si>
  <si>
    <t>Posredovanje stroškovnika predsedniku komisije</t>
  </si>
  <si>
    <t>(27. člen pravilnika)</t>
  </si>
  <si>
    <t>(26. člen pravilnika)</t>
  </si>
  <si>
    <t>(28. člen pravilnika)</t>
  </si>
  <si>
    <t>Predstavnik centra za socialno delo in vzgojitelj ali učitelj pripravita strokovno poročilo o otroku</t>
  </si>
  <si>
    <t>Priprava poročila o otroku</t>
  </si>
  <si>
    <t>Posredovanje poročila o otroku</t>
  </si>
  <si>
    <t>(a) (8. člen Pravilnika)                                   (b) (33. člen Pravilnika)</t>
  </si>
  <si>
    <t>Člani senata vodijo dokumentacijo o svojem delu</t>
  </si>
  <si>
    <t>IO - 7</t>
  </si>
  <si>
    <t>IO - 8</t>
  </si>
  <si>
    <t>IO - 9</t>
  </si>
  <si>
    <t>IO - 10</t>
  </si>
  <si>
    <t>IO - 11</t>
  </si>
  <si>
    <t>IO - 16</t>
  </si>
  <si>
    <t>IO - 1a</t>
  </si>
  <si>
    <t>IO - 1b</t>
  </si>
  <si>
    <t>IO - 4</t>
  </si>
  <si>
    <t>IO - 6</t>
  </si>
  <si>
    <t>IO - 17</t>
  </si>
  <si>
    <t>IO - 18</t>
  </si>
  <si>
    <t>IO - 19</t>
  </si>
  <si>
    <t>IO - 20</t>
  </si>
  <si>
    <t>IO - 21</t>
  </si>
  <si>
    <t>IO - 24</t>
  </si>
  <si>
    <t>IO - 25</t>
  </si>
  <si>
    <t>IO - 26</t>
  </si>
  <si>
    <t>IO - 27</t>
  </si>
  <si>
    <t>IO - 28</t>
  </si>
  <si>
    <t>AA 1a.1.</t>
  </si>
  <si>
    <t>AA 1a.2.</t>
  </si>
  <si>
    <t>AA 1a.3.</t>
  </si>
  <si>
    <t>AA 1a.4.</t>
  </si>
  <si>
    <t>AA 2.1.</t>
  </si>
  <si>
    <t>AA 2.2.</t>
  </si>
  <si>
    <t>AA 2.3.</t>
  </si>
  <si>
    <t>AA 2.4.</t>
  </si>
  <si>
    <t>AA 3.1.</t>
  </si>
  <si>
    <t>AA 3.3.</t>
  </si>
  <si>
    <t>AA 3.4.</t>
  </si>
  <si>
    <t>AA 3.5.</t>
  </si>
  <si>
    <t>AA 3.6.</t>
  </si>
  <si>
    <t>AA 3.7.</t>
  </si>
  <si>
    <t>AA 3.8.</t>
  </si>
  <si>
    <t>AA 4.2.</t>
  </si>
  <si>
    <t>AA 4.1.</t>
  </si>
  <si>
    <t>AA 4.3.</t>
  </si>
  <si>
    <t>AA 4.4.</t>
  </si>
  <si>
    <t>AA 5.1.</t>
  </si>
  <si>
    <t>AA 5.2.</t>
  </si>
  <si>
    <t>AA 5.3.</t>
  </si>
  <si>
    <t>AA 5.4.</t>
  </si>
  <si>
    <t>AA 6.1.</t>
  </si>
  <si>
    <t>AA 6.2.</t>
  </si>
  <si>
    <t>AA 6.3.</t>
  </si>
  <si>
    <t>AA 7.1.</t>
  </si>
  <si>
    <t>AA 7.2.</t>
  </si>
  <si>
    <t>AA 7.3.</t>
  </si>
  <si>
    <t>AA 7.4.</t>
  </si>
  <si>
    <t>AA 7.5.</t>
  </si>
  <si>
    <t>AA 7.6.</t>
  </si>
  <si>
    <t>AA 8.1.</t>
  </si>
  <si>
    <t>AA 8.2.</t>
  </si>
  <si>
    <t>AA 8.3.</t>
  </si>
  <si>
    <t>AA 9.1.</t>
  </si>
  <si>
    <t>AA 9.2.</t>
  </si>
  <si>
    <t>AA 9.3.</t>
  </si>
  <si>
    <t>AA 10.1.</t>
  </si>
  <si>
    <t>AA 11.1.</t>
  </si>
  <si>
    <t>AA 11.2.</t>
  </si>
  <si>
    <t>AA 16.1.</t>
  </si>
  <si>
    <t>AA 16.2.</t>
  </si>
  <si>
    <t>AA 17.1.</t>
  </si>
  <si>
    <t>AA 17.2.</t>
  </si>
  <si>
    <t>AA 17.3.</t>
  </si>
  <si>
    <t>AA 18.1.</t>
  </si>
  <si>
    <t>AA 18.2.</t>
  </si>
  <si>
    <t>AA 19.1.</t>
  </si>
  <si>
    <t>AA 19.2.</t>
  </si>
  <si>
    <t>AA 20.2.</t>
  </si>
  <si>
    <t>AA 20.1.</t>
  </si>
  <si>
    <t>AA 20.3.</t>
  </si>
  <si>
    <t>AA 21.1.</t>
  </si>
  <si>
    <t>AA 21.2.</t>
  </si>
  <si>
    <t>AA 24.1.</t>
  </si>
  <si>
    <t>AA 24.2.</t>
  </si>
  <si>
    <t>AA 25.1.</t>
  </si>
  <si>
    <t>AA 25.3.</t>
  </si>
  <si>
    <t>AA 26.1.</t>
  </si>
  <si>
    <t>AA 26.2.</t>
  </si>
  <si>
    <t>AA 27.1.</t>
  </si>
  <si>
    <t>AA 27.2.</t>
  </si>
  <si>
    <t>AA 28.1.</t>
  </si>
  <si>
    <t>AA 28.2.</t>
  </si>
  <si>
    <t>AA 28.3.</t>
  </si>
  <si>
    <t xml:space="preserve">Zakon o splošnem upravnem postopku (ZUP), Ur.l. RS, št. 70/2000, 52/2002, 73/2004, 22/2005-UPB1, 119/2005, 24/2006-UPB2, 105/2006-ZUS-1, 126/2007, 65/2008, 47/2009 Odl.US: U-I-54/06-32 (48/2009 popr.), 8/2010 
</t>
  </si>
  <si>
    <t>Priprava obvestila</t>
  </si>
  <si>
    <t>Posredovanje obračunov stroškov v izplačilo</t>
  </si>
  <si>
    <t>Odobritev obračunov stroškov</t>
  </si>
  <si>
    <t>Posredovanje seznama vodji Centra</t>
  </si>
  <si>
    <t>(24, 35c. člen pravilnika)</t>
  </si>
  <si>
    <t>Predsednik senata Komisije za usmerjanje vodi dokumentacijo o delu senata</t>
  </si>
  <si>
    <t>Predsednik senata Komisije za usmerjanje pripravi stroškovnik o delu senata</t>
  </si>
  <si>
    <t>Priprava seznama o opravljenem delu članov senata</t>
  </si>
  <si>
    <t>IO - 5</t>
  </si>
  <si>
    <t>IO - 29</t>
  </si>
  <si>
    <t>IO - 30</t>
  </si>
  <si>
    <t>AA 11.3.</t>
  </si>
  <si>
    <t>AA 19.3.</t>
  </si>
  <si>
    <t>AA 27.3.</t>
  </si>
  <si>
    <t>AA 29.1.</t>
  </si>
  <si>
    <t>AA 29.2.</t>
  </si>
  <si>
    <t>AA 30.1.</t>
  </si>
  <si>
    <t>AA 30.2.</t>
  </si>
  <si>
    <t>AA 30.3.</t>
  </si>
  <si>
    <t>Predsednik Komisije za usmerjanje na prvi stopnji obvesti vodjo Centra o problematiki dela komisije prve stopnje</t>
  </si>
  <si>
    <t>Predsednik Komisije za usmerjanje na prvi stopnji potrjuje pisne evidence o opravljenem delu članov senata, odobri predlog obračuna storitev za delo in ga posreduje v izplačilo</t>
  </si>
  <si>
    <t xml:space="preserve">Predsednik Komisije za usmerjanje na prvi stopnji posreduje seznam o opravljenem delu članov senata vodji Centra </t>
  </si>
  <si>
    <t>Število pisnih zahtev za uvedbo postopka usmerjanja, posredovanih s strani staršev ali mlajše polnoletne osebe zase v enem letu</t>
  </si>
  <si>
    <t>Število izdelanih mnenj v enem letu</t>
  </si>
  <si>
    <t>Število izdanih odločb o usmeritvi otroka s posebnimi potrebami v enem letu</t>
  </si>
  <si>
    <t>Število obvestil o problematiki dela Komisije za usmerjanje na prvi stopnji v enem letu</t>
  </si>
  <si>
    <t>Število obvestil o potrebi po novem članu Komisije za usmerjanje na prvi stopnji v enem letu</t>
  </si>
  <si>
    <t xml:space="preserve">Število strokovnih poročil o otroku v enem letu </t>
  </si>
  <si>
    <t>Število posredovanih odločb izdanih po zakonu o zakonski zvezi in družinskih razmerjih in zakonu o izvrševanju kazenskih sankcij v enem letu</t>
  </si>
  <si>
    <t xml:space="preserve">Določitev sredstev izvajalcem izobraževanja na domu  </t>
  </si>
  <si>
    <t>Število opravljenih razgovorov z vlagateljem v enem letu</t>
  </si>
  <si>
    <t>Število opravljenih razgovorov z otrokom v enem letu</t>
  </si>
  <si>
    <t>Število drugih pridobljenih mnenj v enem letu</t>
  </si>
  <si>
    <t>Število pridobljenih mnenj vrtca, šole oziroma zavoda v enem letu (= število izdelanih mnenj v enem letu)</t>
  </si>
  <si>
    <t>Število izdanih mnenj Komisije za usmerjanje v enem letu</t>
  </si>
  <si>
    <t>Število posredovanih mnenj Komisije za usmerjanje vlagatelju in predlagatelju  v enem letu</t>
  </si>
  <si>
    <t>Število posredovanih zahtev za dopolnitev mnenja v enem letu</t>
  </si>
  <si>
    <t>Vrtec, šola ali zavod mora v 30 dneh po vključitvi izdelati individualizirani program, kasneje pa vsak konec šolskega leta za naslednje šolsko leto</t>
  </si>
  <si>
    <t>Število sprememb dokončne odločbe v enem letu</t>
  </si>
  <si>
    <t>Pridobitev mnenja vrtca, šole oziroma zavoda, v katerega naj bi bil otrok vključen, o izpolnjevanju kadrovskih, prostorskih, materialnih in drugih pogojev</t>
  </si>
  <si>
    <t>Število učencev v izobraževanju na domu v enem letu</t>
  </si>
  <si>
    <t>Število izdaj dokumentacije o izobraževanju na domu v enem letu</t>
  </si>
  <si>
    <t>Julij - september 2010</t>
  </si>
  <si>
    <t>Pravilnik o organizaciji in načinu dela komisij za usmerjanje otrok s posebnimi potrebami ter o kriterijih za opredelitev vrste in stopnje primanjkljajev, ovir oziroma motenj otrok s posebnimi potrebami, Ur.l. RS, št. 54/2003, 93/2004, 97/2005, 25/2006, 118/2006, 23/2007, 8/2008, 14/2010</t>
  </si>
  <si>
    <t>Pregled dokumentacije</t>
  </si>
  <si>
    <t>Določitev vrste in sestave senata</t>
  </si>
  <si>
    <t xml:space="preserve">Ustna obravnava </t>
  </si>
  <si>
    <t>Priprava zapisnika</t>
  </si>
  <si>
    <t>Priprava sklepa o ustavitvi postopka, popravi pomote,..</t>
  </si>
  <si>
    <t>Obravnava pritožb</t>
  </si>
  <si>
    <t>Število pisnih predlogov za uvedbo postopka usmerjanja, posredovanih s strani vrtca, šole, zdravstvenega, socialnega ali drugega zavoda v enem letu</t>
  </si>
  <si>
    <t>Število ustnih obravnav v enem letu</t>
  </si>
  <si>
    <t>Število zapisnikov razgovorov v enem letu</t>
  </si>
  <si>
    <t>Pridobitev strokovne dokumentacije (medicinska poročila)</t>
  </si>
  <si>
    <t>AA 2.5.</t>
  </si>
  <si>
    <t>AA 2.6.</t>
  </si>
  <si>
    <t>AA 2.7.</t>
  </si>
  <si>
    <t>AA 2.8.</t>
  </si>
  <si>
    <t>Pridobitev strokovne dokumentacije (pedagoška poročila)</t>
  </si>
  <si>
    <t>AA 2.9.</t>
  </si>
  <si>
    <t>Zapisniki sej</t>
  </si>
  <si>
    <t>DA</t>
  </si>
  <si>
    <t>Priprava gradiva</t>
  </si>
  <si>
    <t>Posredovanje gradiva</t>
  </si>
  <si>
    <t>Priprava delovodnika in obračuna stroškov</t>
  </si>
  <si>
    <t>Vodenje dokumentacije o svojem delu (izdelana poročila)</t>
  </si>
  <si>
    <t>Zavod RS za šolstvo obvesti vlagatelja o uvedbi postopka usmeritve oziroma preverjanja ustreznosti usmeritve v program</t>
  </si>
  <si>
    <t>V primeru, ko vlagatelj vloži zahtevo za spremembo dokončne odločbe v delu, ki se nanaša na spremembo odločbe v delu, ki določa vrtec, šolo ali zavod, si mora Zavod RS za šolstvo pridobiti od vrtca, šole ali zavoda, v katerega naj bi bil otrok vključen, mnenje o izpolnjevanju kadrovskih, prostorskih, materialnih in drugih pogojev vrtca, šole ali zavoda</t>
  </si>
  <si>
    <t>Sprejem zahteve</t>
  </si>
  <si>
    <t>Zapisniki razgovorov</t>
  </si>
  <si>
    <t xml:space="preserve">Število pisnih zahtev za uvedbo postopka usmerjanja, posredovanih s strani staršev ali mlajše polnoletne osebe zase v enem letu </t>
  </si>
  <si>
    <t>NE</t>
  </si>
  <si>
    <t>Pridobitev strokovne dokumentacije (medicinska poročila), v kolikor jih starši ne predložijo</t>
  </si>
  <si>
    <t>Pridobitev strokovne dokumentacije (pedagoška poročila), v kolikor jih starši ne predložijo</t>
  </si>
  <si>
    <t>Število pridobitev strokovne medicinske dokumentacije v enem letu</t>
  </si>
  <si>
    <t>Število pridobitev strokovne pedagoške dokumentacije v enem letu</t>
  </si>
  <si>
    <t>Posredovanje vabila za razgovor</t>
  </si>
  <si>
    <t>Pridobitev mnenja vrtca, šole ali zavoda, ki ga otrok obiskuje (Poročilo vrtca, šole ali zavoda)</t>
  </si>
  <si>
    <t xml:space="preserve">Vodenje arhivskega spisa o otroku </t>
  </si>
  <si>
    <t>Obveščanje staršev o pričetku postopka</t>
  </si>
  <si>
    <t>Število obvestil o postopku staršem v enem letu</t>
  </si>
  <si>
    <t>Število vabil na razgovor staršem v enem letu</t>
  </si>
  <si>
    <t xml:space="preserve">Število obvestil o postopku staršem v enem letu </t>
  </si>
  <si>
    <t>Število dopolnitev mnenja v enem letu</t>
  </si>
  <si>
    <t>Posredovanje strokovnega mnenja Zavodu RS za šolstvo</t>
  </si>
  <si>
    <t>Vročitev odločbe vlagatelju, vrtcu, šoli ali zavodu, v katerega je otrok v času usmerjanja vključen, vrtcu, šoli ali zavodu, v katerega je otrok usmerjen, in predlagatelju</t>
  </si>
  <si>
    <t>Število izdelanih dopolnitev mnenja v enem letu</t>
  </si>
  <si>
    <t>Število izdanih sklepov o ustavitvi postopka, popravi pomote,.. v enem letu</t>
  </si>
  <si>
    <t xml:space="preserve">Število vročitev odločb v enem letu </t>
  </si>
  <si>
    <t>Število pritožb v enem letu</t>
  </si>
  <si>
    <t>Število zaprosil za izdajo strokovnega mnenja Komisiji za usmerjanje v enem letu</t>
  </si>
  <si>
    <t>Število izvajalcev izobraževanja na domu v enem letu</t>
  </si>
  <si>
    <t>Število izpitov učencev v izobraževanju na domu v enem letu</t>
  </si>
  <si>
    <t>Število imenovanj članov izpitne komisije v enem letu</t>
  </si>
  <si>
    <t>Število individualnih letnih priprav na pouk</t>
  </si>
  <si>
    <t>Število individualnih dnevnih priprav na pouk</t>
  </si>
  <si>
    <t xml:space="preserve">Komisija za usmerjanje izdela na predpisanem obrazcu tudi mnenje o izobraževanju, ki se organizira doma </t>
  </si>
  <si>
    <t xml:space="preserve">Pridobitev predhodnega mnenja od Komisije za usmerjanje </t>
  </si>
  <si>
    <t>Število vabil na razgovor (staršem in otroku)</t>
  </si>
  <si>
    <t>Število odgovorov vlagateljev oziroma predlagateljev (pisnih in ustnih na zapisnik) na strokovno mnenje</t>
  </si>
  <si>
    <t>Posredovanje dopolnitve strokovnega mnenja Zavodu RS za šolstvo</t>
  </si>
  <si>
    <t xml:space="preserve">Število vpisov v zbirko podatkov </t>
  </si>
  <si>
    <t>21., 31. člen ZUOPP                                  (9., 11. člen pravilnika)</t>
  </si>
  <si>
    <t>Obveščanje interesentov o pripravi vloge (način vložitve, dokazila)</t>
  </si>
  <si>
    <t>Podpis avtorske pogodbe in posredovanje normativov za delo</t>
  </si>
  <si>
    <t xml:space="preserve">Število imenovanj in razrešitev članov Komisije za usmerjanje na prvi stopnji v enem letu </t>
  </si>
  <si>
    <t>Število imenovanj članov Komisije za usmerjanje v enem letu</t>
  </si>
  <si>
    <t>Število razrešitev članov Komisije za usmerjanje v enem letu</t>
  </si>
  <si>
    <t xml:space="preserve"> Predsednik Komisije vodi, organizira, usmerja in usklajuje delo senatov</t>
  </si>
  <si>
    <t>Izdelava dela mnenja, ki se nanaša na izobraževanje, ki se organizira doma</t>
  </si>
  <si>
    <t xml:space="preserve">Izdelava dela odločbe, ki se nanaša na usmeritev v zvezi z izobraževanjem učenca na domu oziroma o njegovem prenehanju </t>
  </si>
  <si>
    <t>Število odločb o usmeritvi tudi v zvezi z izobraževanjem učenca na domu oziroma o njegovem prenehanju v enem letu</t>
  </si>
  <si>
    <t>Pravilnik o dodatni strokovni in fizični pomoči za otroke in mladostnike s posebnimi potrebami, Ur.l. RS, št. 25/2006, 60/2006, 8/2008</t>
  </si>
  <si>
    <t>29., 30. člen ZUOPP                              (7. člen Pravilnika)</t>
  </si>
  <si>
    <t>Število strokovnih mnenj tudi v zvezi z izobraževanjem učenca na domu v enem letu</t>
  </si>
  <si>
    <t>Število vlog v zvezi z izobraževanjem oziroma prenehanjem izobraževanja otroka na domu v enem letu</t>
  </si>
  <si>
    <t>Posredovanje spremembe odločbe</t>
  </si>
  <si>
    <t>Število zahtev za spremembo dokončne odločbe v enem letu</t>
  </si>
  <si>
    <t>Število mnenj vrtca, v katerega  naj bi bil otrok vključen, o izpolnjevanju kadrovskih, prostorskih, materialnih in drugih pogojev v enem letu</t>
  </si>
  <si>
    <t>Število sporočil vrtca, šole ali zavoda o neizvršitvi odločbe v enem letu</t>
  </si>
  <si>
    <t xml:space="preserve">Priprava vabila za sejo Komisije </t>
  </si>
  <si>
    <t>Število sej Komisije za usmerjanje v enem letu</t>
  </si>
  <si>
    <t>Priprava vabil na razgovore z otroci, starši</t>
  </si>
  <si>
    <t>Število vabil na razgovore v enem letu</t>
  </si>
  <si>
    <t>Posredovanje zaprosila za izdajo strokovnega mnenja Komisiji za usmerjanje skupaj z dokumentacijo o otroku</t>
  </si>
  <si>
    <t>Število obravnavanih primerov v enem letu</t>
  </si>
  <si>
    <t>Število posredovanih gradiv v enem letu</t>
  </si>
  <si>
    <t>26. člen ZUOPP (16., 23. člen pravilnika)</t>
  </si>
  <si>
    <t>Predsednik Komisije za usmerjanje na prvi stopnji obvesti Center za usmerjanje otrok s posebnimi potrebami pri Zavodu RS za šolstvo o potrebi po novem članu komisije</t>
  </si>
  <si>
    <t>Pregledovanje stroškovnikov</t>
  </si>
  <si>
    <t>Število pripravljenih gradiv v enem letu (= število obravnavanih primerov * 3 člani senata komisije)</t>
  </si>
  <si>
    <t>Število izdelanih poročil v enem letu</t>
  </si>
  <si>
    <t>Vodenje dokumentacije o delu senata (1 izvod strokovnega mnenja, poročila članov senata)</t>
  </si>
  <si>
    <t>Število novih arhivskih spisov v enem letu</t>
  </si>
  <si>
    <t>Število stroškovnikov članov senata Komisije za usmerjanje na prvi stopnji (5=3 člani + administrator + predsednik zunanji)</t>
  </si>
  <si>
    <t>Število individualiziranih programov v enem letu</t>
  </si>
  <si>
    <t>IO - 3</t>
  </si>
  <si>
    <t>IO - 12</t>
  </si>
  <si>
    <t>IO - 13</t>
  </si>
  <si>
    <t>IO - 14</t>
  </si>
  <si>
    <t>IO - 15</t>
  </si>
  <si>
    <t>IO - 22</t>
  </si>
  <si>
    <t>IO - 23</t>
  </si>
  <si>
    <t>AA 2.10.</t>
  </si>
  <si>
    <t>AA 3.2.</t>
  </si>
  <si>
    <t>AA 3.9.</t>
  </si>
  <si>
    <t>AA 3.10.</t>
  </si>
  <si>
    <t>AA 4.5.</t>
  </si>
  <si>
    <t>AA 4.6.</t>
  </si>
  <si>
    <t>AA 4.7.</t>
  </si>
  <si>
    <t>AA 4.8.</t>
  </si>
  <si>
    <t>AA 4.9</t>
  </si>
  <si>
    <t>AA 4.10</t>
  </si>
  <si>
    <t>AA 6.4.</t>
  </si>
  <si>
    <t>AA 6.5.</t>
  </si>
  <si>
    <t>AA 6.6.</t>
  </si>
  <si>
    <t>AA 6.7.</t>
  </si>
  <si>
    <t>AA 6.8.</t>
  </si>
  <si>
    <t>AA 6.9.</t>
  </si>
  <si>
    <t>AA 6.10.</t>
  </si>
  <si>
    <t>AA 6.11.</t>
  </si>
  <si>
    <t>AA 7.7.</t>
  </si>
  <si>
    <t>AA 8.4.</t>
  </si>
  <si>
    <t>AA 8.5.</t>
  </si>
  <si>
    <t>AA 8.6.</t>
  </si>
  <si>
    <t>AA 8.7.</t>
  </si>
  <si>
    <t>AA 8.8.</t>
  </si>
  <si>
    <t>AA 8.10</t>
  </si>
  <si>
    <t xml:space="preserve"> AA 8.9.</t>
  </si>
  <si>
    <t>AA 10.2.</t>
  </si>
  <si>
    <t>AA 10.3.</t>
  </si>
  <si>
    <t>AA 11.4.</t>
  </si>
  <si>
    <t>AA 11.5.</t>
  </si>
  <si>
    <t>AA 12.1.</t>
  </si>
  <si>
    <t>AA 12.2.</t>
  </si>
  <si>
    <t>AA 12.3.</t>
  </si>
  <si>
    <t>AA 13.1.</t>
  </si>
  <si>
    <t>AA 13.2.</t>
  </si>
  <si>
    <t>AA 14.1.</t>
  </si>
  <si>
    <t>AA 14.2.</t>
  </si>
  <si>
    <t>AA 14.3.</t>
  </si>
  <si>
    <t>AA 15.1.</t>
  </si>
  <si>
    <t>AA 15.2.</t>
  </si>
  <si>
    <t>AA 16.3.</t>
  </si>
  <si>
    <t>AA 18.3.</t>
  </si>
  <si>
    <t>AA 18.4.</t>
  </si>
  <si>
    <t>AA 19.4.</t>
  </si>
  <si>
    <t>AA 19.5.</t>
  </si>
  <si>
    <t>AA 22.1.</t>
  </si>
  <si>
    <t>AA 22.2.</t>
  </si>
  <si>
    <t>AA 22.3.</t>
  </si>
  <si>
    <t>AA 23.1.</t>
  </si>
  <si>
    <t>AA 23.2.</t>
  </si>
  <si>
    <t>AA 25.2.</t>
  </si>
  <si>
    <t>AA 26.3.</t>
  </si>
  <si>
    <t>AA 30.4.</t>
  </si>
  <si>
    <t>9,37 EUR</t>
  </si>
  <si>
    <t xml:space="preserve">(a) Pravilnik o osnovnošolskem izobraževanju učencev s posebnimi potrebami na domu, Ur.l. RS, št. 19/2009                              (b) Pravilnik o organizaciji in načinu dela komisij za usmerjanje otrok s posebnimi potrebami ter o kriterijih za opredelitev vrste in stopnje primanjkljajev, ovir oziroma motenj otrok s posebnimi potrebami, Ur.l. RS, št. 54/2003, 93/2004, 97/2005, 25/2006, 118/2006, 23/2007, 8/2008, 14/2010 </t>
  </si>
  <si>
    <t>Zavod RS za šolstvo izda na podlagi vloge staršev odločbo o usmeritvi tudi v delu, ki se nanaša na izobraževanje učenca na domu oziroma o njegovem prenehanju</t>
  </si>
  <si>
    <t>(a) Pravilnik o organizaciji in načinu dela komisij za usmerjanje otrok s posebnimi potrebami ter o kriterijih za opredelitev vrste in stopnje primanjkljajev, ovir oziroma motenj otrok s posebnimi potrebami, Ur.l. RS, št. 54/2003, 93/2004, 97/2005, 25/2006, 118/2006, 23/2007, 8/2008, 14/2010                    (b) Pravilnik o dodatni strokovni in fizični pomoči za otroke in mladostnike s posebnimi potrebami, Ur.l. RS, št. 25/2006, 60/2006, 8/2008</t>
  </si>
  <si>
    <t>23. člen ZUOPP                                               (a) (29. člen pravilnika)                                                      (b) (6. člen pravilnika)</t>
  </si>
  <si>
    <t>(a) Pravilnik o osnovnošolskem izobraževanju učencev s posebnimi potrebami na domu, Ur.l. RS, št. 19/2009                                  (b) Pravilnik o dodatni strokovni in fizični pomoči za otroke in mladostnike s posebnimi potrebami, Ur.l. RS, št. 25/2006, 60/2006, 8/2008</t>
  </si>
  <si>
    <t>AA 6.12.</t>
  </si>
  <si>
    <t>Vročitev sklepa o ustavitvi postopka, popravi pomote,..</t>
  </si>
  <si>
    <t>Število vročitev sklepa v enem letu</t>
  </si>
  <si>
    <t xml:space="preserve">Število vročitev pritožb v enem letu </t>
  </si>
  <si>
    <t>AA 7.8.</t>
  </si>
  <si>
    <t>Priprava sklepa o razrešitvi</t>
  </si>
  <si>
    <t>Število vročitev sprememb dokončne odločbe v enem letu</t>
  </si>
  <si>
    <t>AA 2.11.</t>
  </si>
  <si>
    <t>Število mnenj vrtca, šole ali zavoda, ki ga otrok obiskuje, v enem letu</t>
  </si>
  <si>
    <t>Vrtec, šola ali zavod, ki ga otrok obiskuje, izdela mnenje (Poročilo vrtca, šole ali zavoda)</t>
  </si>
  <si>
    <t>22., 31. člen ZUOPP</t>
  </si>
  <si>
    <t>22., 24., 25., 28., 31. člen ZUOPP                                 (a) (9., 11. člen pravilnika)                                           (b) (6. člen pravilnika)</t>
  </si>
  <si>
    <t>Zavod RS za šolstvo odloči o usmeritvi otroka s posebnimi potrebami v program vzgoje in izobraževanja oziroma preveri ustreznost usmeritve</t>
  </si>
  <si>
    <t>Vročitev odločbe drugostopenjske komisije na podlagi pritožbe</t>
  </si>
  <si>
    <t xml:space="preserve">Število izdelanih mnenj v enem letu </t>
  </si>
  <si>
    <t>Šola pripravi pogodbe</t>
  </si>
  <si>
    <t>Šola pridobi podatke o višini sredstev od MŠŠ</t>
  </si>
  <si>
    <t>Šola sklene pogodbe z izvajalcem izobraževanja na domu</t>
  </si>
  <si>
    <t>AA 17.4.</t>
  </si>
  <si>
    <t xml:space="preserve">Seznanitev z mnenjem Komisije za usmerjanje </t>
  </si>
  <si>
    <t xml:space="preserve">Seznanitev z dopolnjenim mnenjem Komisije za usmerjanje prve stopnje </t>
  </si>
  <si>
    <t>Baza podatkov na ZRSŠ</t>
  </si>
  <si>
    <t xml:space="preserve">Nudenje brezplačnega vpogleda, prepisa, izpisa ali kopiranja v zbirko izdanih odločb o usmeritvi na drugi stopnji pri MŠŠ </t>
  </si>
  <si>
    <t>Posredovanje odločb</t>
  </si>
  <si>
    <t>ADMINISTR. STR.</t>
  </si>
  <si>
    <t>ADMINISTR. BREME</t>
  </si>
  <si>
    <t>korekcijski faktor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</si>
</sst>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\ &quot;SIT&quot;_-;\-* #,##0\ &quot;SIT&quot;_-;_-* &quot;-&quot;\ &quot;SIT&quot;_-;_-@_-"/>
    <numFmt numFmtId="166" formatCode="_-* #,##0.00\ _S_I_T_-;\-* #,##0.00\ _S_I_T_-;_-* &quot;-&quot;??\ _S_I_T_-;_-@_-"/>
    <numFmt numFmtId="167" formatCode="_-* #,##0\ _S_I_T_-;\-* #,##0\ _S_I_T_-;_-* &quot;-&quot;\ _S_I_T_-;_-@_-"/>
    <numFmt numFmtId="168" formatCode="_-* #,##0.00\ [$EUR]_-;\-* #,##0.00\ [$EUR]_-;_-* &quot;-&quot;??\ [$EUR]_-;_-@_-"/>
    <numFmt numFmtId="169" formatCode="#,##0.00\ &quot;€&quot;"/>
    <numFmt numFmtId="170" formatCode="[$-424]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>
        <color indexed="63"/>
      </top>
      <bottom style="thin"/>
    </border>
    <border>
      <left style="thick"/>
      <right style="medium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center"/>
      <protection locked="0"/>
    </xf>
    <xf numFmtId="4" fontId="3" fillId="0" borderId="12" xfId="0" applyNumberFormat="1" applyFont="1" applyFill="1" applyBorder="1" applyAlignment="1" applyProtection="1">
      <alignment horizontal="center"/>
      <protection locked="0"/>
    </xf>
    <xf numFmtId="168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/>
      <protection locked="0"/>
    </xf>
    <xf numFmtId="168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168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Fill="1" applyBorder="1" applyAlignment="1">
      <alignment/>
    </xf>
    <xf numFmtId="168" fontId="6" fillId="24" borderId="2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14" fontId="6" fillId="0" borderId="0" xfId="0" applyNumberFormat="1" applyFont="1" applyBorder="1" applyAlignment="1" quotePrefix="1">
      <alignment horizontal="left"/>
    </xf>
    <xf numFmtId="0" fontId="3" fillId="0" borderId="12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/>
      <protection locked="0"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168" fontId="3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168" fontId="3" fillId="0" borderId="12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3" xfId="0" applyFont="1" applyFill="1" applyBorder="1" applyAlignment="1" applyProtection="1">
      <alignment horizontal="left" wrapText="1"/>
      <protection locked="0"/>
    </xf>
    <xf numFmtId="0" fontId="3" fillId="0" borderId="26" xfId="0" applyFont="1" applyFill="1" applyBorder="1" applyAlignment="1">
      <alignment horizontal="left" wrapText="1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left" wrapText="1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168" fontId="3" fillId="0" borderId="26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168" fontId="3" fillId="0" borderId="13" xfId="0" applyNumberFormat="1" applyFont="1" applyFill="1" applyBorder="1" applyAlignment="1" applyProtection="1">
      <alignment horizontal="right"/>
      <protection locked="0"/>
    </xf>
    <xf numFmtId="0" fontId="3" fillId="26" borderId="13" xfId="0" applyFont="1" applyFill="1" applyBorder="1" applyAlignment="1" applyProtection="1">
      <alignment horizontal="center"/>
      <protection locked="0"/>
    </xf>
    <xf numFmtId="0" fontId="3" fillId="26" borderId="0" xfId="0" applyFont="1" applyFill="1" applyAlignment="1">
      <alignment horizontal="center"/>
    </xf>
    <xf numFmtId="0" fontId="3" fillId="26" borderId="12" xfId="0" applyFont="1" applyFill="1" applyBorder="1" applyAlignment="1" applyProtection="1">
      <alignment horizontal="center"/>
      <protection locked="0"/>
    </xf>
    <xf numFmtId="0" fontId="3" fillId="26" borderId="11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3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168" fontId="3" fillId="0" borderId="0" xfId="0" applyNumberFormat="1" applyFont="1" applyAlignment="1">
      <alignment/>
    </xf>
    <xf numFmtId="168" fontId="6" fillId="17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168" fontId="3" fillId="0" borderId="11" xfId="0" applyNumberFormat="1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>
      <alignment horizontal="center"/>
    </xf>
    <xf numFmtId="168" fontId="3" fillId="0" borderId="12" xfId="0" applyNumberFormat="1" applyFont="1" applyFill="1" applyBorder="1" applyAlignment="1" applyProtection="1">
      <alignment horizontal="center"/>
      <protection/>
    </xf>
    <xf numFmtId="168" fontId="3" fillId="0" borderId="26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>
      <alignment horizontal="center"/>
    </xf>
    <xf numFmtId="168" fontId="3" fillId="0" borderId="23" xfId="0" applyNumberFormat="1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68" fontId="3" fillId="0" borderId="13" xfId="0" applyNumberFormat="1" applyFont="1" applyFill="1" applyBorder="1" applyAlignment="1" applyProtection="1">
      <alignment horizontal="center"/>
      <protection/>
    </xf>
    <xf numFmtId="168" fontId="3" fillId="0" borderId="24" xfId="0" applyNumberFormat="1" applyFont="1" applyFill="1" applyBorder="1" applyAlignment="1" applyProtection="1">
      <alignment horizontal="center"/>
      <protection/>
    </xf>
    <xf numFmtId="168" fontId="3" fillId="0" borderId="4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alignment horizontal="center"/>
      <protection/>
    </xf>
    <xf numFmtId="9" fontId="3" fillId="0" borderId="0" xfId="54" applyFont="1" applyFill="1" applyBorder="1" applyAlignment="1" applyProtection="1">
      <alignment horizontal="right"/>
      <protection/>
    </xf>
    <xf numFmtId="168" fontId="3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1057275</xdr:colOff>
      <xdr:row>5</xdr:row>
      <xdr:rowOff>142875</xdr:rowOff>
    </xdr:to>
    <xdr:pic>
      <xdr:nvPicPr>
        <xdr:cNvPr id="1" name="Picture 2" descr="LOGOTIP-ESS-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905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76"/>
  <sheetViews>
    <sheetView tabSelected="1" zoomScale="90" zoomScaleNormal="90" workbookViewId="0" topLeftCell="I50">
      <selection activeCell="S172" sqref="S172"/>
    </sheetView>
  </sheetViews>
  <sheetFormatPr defaultColWidth="9.140625" defaultRowHeight="12" customHeight="1"/>
  <cols>
    <col min="1" max="1" width="27.7109375" style="3" customWidth="1"/>
    <col min="2" max="2" width="15.8515625" style="3" customWidth="1"/>
    <col min="3" max="3" width="26.57421875" style="3" customWidth="1"/>
    <col min="4" max="4" width="26.8515625" style="3" customWidth="1"/>
    <col min="5" max="5" width="9.140625" style="3" customWidth="1"/>
    <col min="6" max="6" width="11.140625" style="3" customWidth="1"/>
    <col min="7" max="7" width="7.57421875" style="3" customWidth="1"/>
    <col min="8" max="8" width="23.421875" style="3" customWidth="1"/>
    <col min="9" max="9" width="8.8515625" style="3" customWidth="1"/>
    <col min="10" max="10" width="8.7109375" style="3" customWidth="1"/>
    <col min="11" max="11" width="23.8515625" style="3" customWidth="1"/>
    <col min="12" max="12" width="9.140625" style="3" customWidth="1"/>
    <col min="13" max="13" width="29.421875" style="3" customWidth="1"/>
    <col min="14" max="14" width="10.7109375" style="3" customWidth="1"/>
    <col min="15" max="15" width="11.140625" style="3" customWidth="1"/>
    <col min="16" max="16" width="25.7109375" style="3" customWidth="1"/>
    <col min="17" max="17" width="10.140625" style="3" customWidth="1"/>
    <col min="18" max="18" width="18.28125" style="3" customWidth="1"/>
    <col min="19" max="19" width="20.140625" style="3" customWidth="1"/>
    <col min="20" max="16384" width="9.140625" style="3" customWidth="1"/>
  </cols>
  <sheetData>
    <row r="2" ht="12" customHeight="1" thickBot="1"/>
    <row r="3" spans="3:17" ht="12" customHeight="1" thickBot="1" thickTop="1">
      <c r="C3" s="154" t="s">
        <v>54</v>
      </c>
      <c r="D3" s="24" t="s">
        <v>40</v>
      </c>
      <c r="E3" s="156" t="s">
        <v>22</v>
      </c>
      <c r="F3" s="157"/>
      <c r="G3" s="158"/>
      <c r="H3" s="159"/>
      <c r="I3" s="23"/>
      <c r="J3" s="147" t="s">
        <v>46</v>
      </c>
      <c r="K3" s="148"/>
      <c r="L3" s="149" t="s">
        <v>23</v>
      </c>
      <c r="M3" s="149"/>
      <c r="N3" s="149"/>
      <c r="O3" s="149"/>
      <c r="P3" s="25"/>
      <c r="Q3" s="1"/>
    </row>
    <row r="4" spans="3:17" ht="12" customHeight="1">
      <c r="C4" s="155"/>
      <c r="E4" s="144" t="s">
        <v>10</v>
      </c>
      <c r="F4" s="140"/>
      <c r="G4" s="140"/>
      <c r="H4" s="145"/>
      <c r="I4" s="23"/>
      <c r="J4" s="33" t="s">
        <v>47</v>
      </c>
      <c r="K4" s="31"/>
      <c r="L4" s="140" t="s">
        <v>24</v>
      </c>
      <c r="M4" s="140"/>
      <c r="N4" s="140"/>
      <c r="O4" s="140"/>
      <c r="P4" s="26"/>
      <c r="Q4" s="1"/>
    </row>
    <row r="5" spans="3:17" ht="12" customHeight="1">
      <c r="C5" s="45" t="s">
        <v>274</v>
      </c>
      <c r="D5" s="48" t="s">
        <v>41</v>
      </c>
      <c r="E5" s="30" t="s">
        <v>11</v>
      </c>
      <c r="F5" s="5"/>
      <c r="G5" s="5"/>
      <c r="H5" s="31"/>
      <c r="I5" s="5"/>
      <c r="J5" s="33" t="s">
        <v>48</v>
      </c>
      <c r="K5" s="31"/>
      <c r="L5" s="140" t="s">
        <v>25</v>
      </c>
      <c r="M5" s="140"/>
      <c r="N5" s="140"/>
      <c r="O5" s="140"/>
      <c r="P5" s="26"/>
      <c r="Q5" s="1"/>
    </row>
    <row r="6" spans="4:17" ht="12" customHeight="1" thickBot="1">
      <c r="D6" s="48" t="s">
        <v>63</v>
      </c>
      <c r="E6" s="30" t="s">
        <v>12</v>
      </c>
      <c r="F6" s="5"/>
      <c r="G6" s="5"/>
      <c r="H6" s="31"/>
      <c r="I6" s="5"/>
      <c r="J6" s="34" t="s">
        <v>49</v>
      </c>
      <c r="K6" s="32"/>
      <c r="L6" s="1" t="s">
        <v>26</v>
      </c>
      <c r="M6" s="2"/>
      <c r="N6" s="1"/>
      <c r="O6" s="1"/>
      <c r="P6" s="26"/>
      <c r="Q6" s="1"/>
    </row>
    <row r="7" spans="3:20" ht="12" customHeight="1">
      <c r="C7" s="4"/>
      <c r="D7" s="48" t="s">
        <v>63</v>
      </c>
      <c r="E7" s="30" t="s">
        <v>13</v>
      </c>
      <c r="F7" s="5"/>
      <c r="G7" s="5"/>
      <c r="H7" s="31"/>
      <c r="I7" s="5"/>
      <c r="J7" s="5"/>
      <c r="K7" s="6"/>
      <c r="L7" s="139" t="s">
        <v>27</v>
      </c>
      <c r="M7" s="140"/>
      <c r="N7" s="140"/>
      <c r="O7" s="140"/>
      <c r="P7" s="26"/>
      <c r="Q7" s="1"/>
      <c r="S7" s="160"/>
      <c r="T7" s="160"/>
    </row>
    <row r="8" spans="3:20" ht="12" customHeight="1">
      <c r="C8" s="4"/>
      <c r="D8" s="48" t="s">
        <v>63</v>
      </c>
      <c r="E8" s="30" t="s">
        <v>14</v>
      </c>
      <c r="F8" s="5"/>
      <c r="G8" s="5"/>
      <c r="H8" s="31"/>
      <c r="I8" s="5"/>
      <c r="J8" s="5"/>
      <c r="K8" s="6"/>
      <c r="L8" s="139" t="s">
        <v>28</v>
      </c>
      <c r="M8" s="140"/>
      <c r="N8" s="140"/>
      <c r="O8" s="140"/>
      <c r="P8" s="26"/>
      <c r="Q8" s="1"/>
      <c r="S8" s="160"/>
      <c r="T8" s="160"/>
    </row>
    <row r="9" spans="3:20" ht="12" customHeight="1">
      <c r="C9" s="4"/>
      <c r="D9" s="48" t="s">
        <v>63</v>
      </c>
      <c r="E9" s="30" t="s">
        <v>15</v>
      </c>
      <c r="F9" s="5"/>
      <c r="G9" s="5"/>
      <c r="H9" s="31"/>
      <c r="I9" s="5"/>
      <c r="J9" s="5"/>
      <c r="K9" s="6"/>
      <c r="L9" s="139" t="s">
        <v>29</v>
      </c>
      <c r="M9" s="140"/>
      <c r="N9" s="140"/>
      <c r="O9" s="140"/>
      <c r="P9" s="26"/>
      <c r="Q9" s="1"/>
      <c r="S9" s="160"/>
      <c r="T9" s="160"/>
    </row>
    <row r="10" spans="3:20" ht="12" customHeight="1">
      <c r="C10" s="4"/>
      <c r="D10" s="48" t="s">
        <v>63</v>
      </c>
      <c r="E10" s="30" t="s">
        <v>16</v>
      </c>
      <c r="F10" s="5"/>
      <c r="G10" s="5"/>
      <c r="H10" s="31"/>
      <c r="I10" s="5"/>
      <c r="J10" s="5"/>
      <c r="K10" s="6"/>
      <c r="L10" s="139" t="s">
        <v>30</v>
      </c>
      <c r="M10" s="140"/>
      <c r="N10" s="140"/>
      <c r="O10" s="140"/>
      <c r="P10" s="26"/>
      <c r="Q10" s="1"/>
      <c r="S10" s="160"/>
      <c r="T10" s="160"/>
    </row>
    <row r="11" spans="3:20" ht="12" customHeight="1">
      <c r="C11" s="4"/>
      <c r="D11" s="48" t="s">
        <v>63</v>
      </c>
      <c r="E11" s="144" t="s">
        <v>17</v>
      </c>
      <c r="F11" s="140"/>
      <c r="G11" s="140"/>
      <c r="H11" s="145"/>
      <c r="I11" s="23"/>
      <c r="J11" s="23"/>
      <c r="K11" s="6"/>
      <c r="L11" s="139" t="s">
        <v>31</v>
      </c>
      <c r="M11" s="140"/>
      <c r="N11" s="140"/>
      <c r="O11" s="140"/>
      <c r="P11" s="26"/>
      <c r="Q11" s="1"/>
      <c r="S11" s="160"/>
      <c r="T11" s="160"/>
    </row>
    <row r="12" spans="3:20" ht="12" customHeight="1">
      <c r="C12" s="4"/>
      <c r="D12" s="48" t="s">
        <v>63</v>
      </c>
      <c r="E12" s="30" t="s">
        <v>18</v>
      </c>
      <c r="F12" s="5"/>
      <c r="G12" s="5"/>
      <c r="H12" s="31"/>
      <c r="I12" s="5"/>
      <c r="J12" s="5"/>
      <c r="K12" s="6"/>
      <c r="L12" s="137" t="s">
        <v>32</v>
      </c>
      <c r="M12" s="138"/>
      <c r="N12" s="138"/>
      <c r="O12" s="138"/>
      <c r="P12" s="26"/>
      <c r="Q12" s="1"/>
      <c r="S12" s="160"/>
      <c r="T12" s="160"/>
    </row>
    <row r="13" spans="3:20" ht="12" customHeight="1">
      <c r="C13" s="4"/>
      <c r="D13" s="48" t="s">
        <v>63</v>
      </c>
      <c r="E13" s="144" t="s">
        <v>19</v>
      </c>
      <c r="F13" s="140"/>
      <c r="G13" s="140"/>
      <c r="H13" s="145"/>
      <c r="I13" s="23"/>
      <c r="J13" s="23"/>
      <c r="K13" s="6"/>
      <c r="L13" s="139" t="s">
        <v>33</v>
      </c>
      <c r="M13" s="140"/>
      <c r="N13" s="140"/>
      <c r="O13" s="140"/>
      <c r="P13" s="26"/>
      <c r="Q13" s="1"/>
      <c r="S13" s="160"/>
      <c r="T13" s="160"/>
    </row>
    <row r="14" spans="3:20" ht="12" customHeight="1" thickBot="1">
      <c r="C14" s="4"/>
      <c r="D14" s="48" t="s">
        <v>63</v>
      </c>
      <c r="E14" s="30" t="s">
        <v>20</v>
      </c>
      <c r="F14" s="5"/>
      <c r="G14" s="5"/>
      <c r="H14" s="31"/>
      <c r="I14" s="5"/>
      <c r="J14" s="5"/>
      <c r="K14" s="6"/>
      <c r="L14" s="141" t="s">
        <v>34</v>
      </c>
      <c r="M14" s="142"/>
      <c r="N14" s="142"/>
      <c r="O14" s="142"/>
      <c r="P14" s="27"/>
      <c r="Q14" s="1"/>
      <c r="S14" s="160"/>
      <c r="T14" s="160"/>
    </row>
    <row r="15" spans="3:20" ht="12" customHeight="1" thickTop="1">
      <c r="C15" s="4"/>
      <c r="D15" s="48" t="s">
        <v>63</v>
      </c>
      <c r="E15" s="30" t="s">
        <v>21</v>
      </c>
      <c r="F15" s="5"/>
      <c r="G15" s="5"/>
      <c r="H15" s="31"/>
      <c r="I15" s="5"/>
      <c r="J15" s="5"/>
      <c r="K15" s="5"/>
      <c r="L15" s="1"/>
      <c r="M15" s="7"/>
      <c r="S15" s="160"/>
      <c r="T15" s="160"/>
    </row>
    <row r="16" spans="1:20" ht="12" customHeight="1">
      <c r="A16" s="4"/>
      <c r="C16" s="4"/>
      <c r="D16" s="48" t="s">
        <v>63</v>
      </c>
      <c r="E16" s="30" t="s">
        <v>39</v>
      </c>
      <c r="F16" s="5"/>
      <c r="G16" s="5"/>
      <c r="H16" s="31"/>
      <c r="I16" s="5"/>
      <c r="J16" s="5"/>
      <c r="K16" s="5"/>
      <c r="L16" s="1"/>
      <c r="M16" s="7"/>
      <c r="S16" s="160"/>
      <c r="T16" s="160"/>
    </row>
    <row r="17" spans="1:20" ht="12" customHeight="1" thickBot="1">
      <c r="A17" s="4" t="s">
        <v>63</v>
      </c>
      <c r="C17" s="4"/>
      <c r="D17" s="48" t="s">
        <v>63</v>
      </c>
      <c r="E17" s="150" t="s">
        <v>38</v>
      </c>
      <c r="F17" s="151"/>
      <c r="G17" s="151"/>
      <c r="H17" s="152"/>
      <c r="I17" s="23"/>
      <c r="J17" s="23"/>
      <c r="K17" s="5"/>
      <c r="L17" s="1"/>
      <c r="M17" s="7"/>
      <c r="S17" s="160"/>
      <c r="T17" s="160"/>
    </row>
    <row r="18" spans="1:13" ht="12" customHeight="1">
      <c r="A18" s="4"/>
      <c r="B18" s="1"/>
      <c r="C18" s="2"/>
      <c r="D18" s="1"/>
      <c r="E18" s="23"/>
      <c r="F18" s="23"/>
      <c r="G18" s="23"/>
      <c r="H18" s="23"/>
      <c r="I18" s="23"/>
      <c r="J18" s="23"/>
      <c r="K18" s="5"/>
      <c r="L18" s="1"/>
      <c r="M18" s="7"/>
    </row>
    <row r="19" spans="1:20" ht="12" customHeight="1">
      <c r="A19" s="4" t="s">
        <v>63</v>
      </c>
      <c r="B19" s="1"/>
      <c r="C19" s="2"/>
      <c r="D19" s="1"/>
      <c r="E19" s="23"/>
      <c r="F19" s="23"/>
      <c r="G19" s="23"/>
      <c r="H19" s="23"/>
      <c r="I19" s="23"/>
      <c r="J19" s="23"/>
      <c r="K19" s="5"/>
      <c r="L19" s="1"/>
      <c r="M19" s="7"/>
      <c r="S19" s="160"/>
      <c r="T19" s="160"/>
    </row>
    <row r="20" spans="1:20" ht="12" customHeight="1">
      <c r="A20" s="1" t="s">
        <v>63</v>
      </c>
      <c r="B20" s="1"/>
      <c r="C20" s="2"/>
      <c r="D20" s="1"/>
      <c r="E20" s="23"/>
      <c r="F20" s="23"/>
      <c r="G20" s="23"/>
      <c r="H20" s="23"/>
      <c r="I20" s="23"/>
      <c r="J20" s="23"/>
      <c r="K20" s="5"/>
      <c r="L20" s="1"/>
      <c r="M20" s="7"/>
      <c r="S20" s="160"/>
      <c r="T20" s="160"/>
    </row>
    <row r="21" spans="1:20" ht="12" customHeight="1" thickBot="1">
      <c r="A21" s="48" t="s">
        <v>87</v>
      </c>
      <c r="C21" s="2"/>
      <c r="E21" s="1"/>
      <c r="F21" s="1"/>
      <c r="G21" s="1"/>
      <c r="H21" s="1"/>
      <c r="I21" s="1"/>
      <c r="J21" s="1"/>
      <c r="K21" s="8"/>
      <c r="M21" s="7"/>
      <c r="S21" s="160"/>
      <c r="T21" s="160"/>
    </row>
    <row r="22" spans="1:20" s="8" customFormat="1" ht="35.25" thickBot="1" thickTop="1">
      <c r="A22" s="39" t="s">
        <v>4</v>
      </c>
      <c r="B22" s="40" t="s">
        <v>5</v>
      </c>
      <c r="C22" s="36" t="s">
        <v>37</v>
      </c>
      <c r="D22" s="36" t="s">
        <v>2</v>
      </c>
      <c r="E22" s="36" t="s">
        <v>3</v>
      </c>
      <c r="F22" s="36" t="s">
        <v>42</v>
      </c>
      <c r="G22" s="36" t="s">
        <v>43</v>
      </c>
      <c r="H22" s="36" t="s">
        <v>1</v>
      </c>
      <c r="I22" s="36" t="s">
        <v>45</v>
      </c>
      <c r="J22" s="36" t="s">
        <v>44</v>
      </c>
      <c r="K22" s="36" t="s">
        <v>35</v>
      </c>
      <c r="L22" s="36" t="s">
        <v>36</v>
      </c>
      <c r="M22" s="36" t="s">
        <v>6</v>
      </c>
      <c r="N22" s="37" t="s">
        <v>7</v>
      </c>
      <c r="O22" s="37" t="s">
        <v>8</v>
      </c>
      <c r="P22" s="38" t="s">
        <v>0</v>
      </c>
      <c r="Q22" s="35" t="s">
        <v>9</v>
      </c>
      <c r="R22" s="161" t="s">
        <v>458</v>
      </c>
      <c r="S22" s="161" t="s">
        <v>459</v>
      </c>
      <c r="T22" s="162" t="s">
        <v>460</v>
      </c>
    </row>
    <row r="23" spans="1:20" s="12" customFormat="1" ht="45" customHeight="1" thickTop="1">
      <c r="A23" s="108" t="s">
        <v>55</v>
      </c>
      <c r="B23" s="105"/>
      <c r="C23" s="105" t="s">
        <v>64</v>
      </c>
      <c r="D23" s="119"/>
      <c r="E23" s="127" t="s">
        <v>56</v>
      </c>
      <c r="F23" s="113" t="s">
        <v>57</v>
      </c>
      <c r="G23" s="122" t="s">
        <v>151</v>
      </c>
      <c r="H23" s="105" t="s">
        <v>61</v>
      </c>
      <c r="I23" s="111">
        <v>6</v>
      </c>
      <c r="J23" s="41" t="s">
        <v>165</v>
      </c>
      <c r="K23" s="9" t="s">
        <v>58</v>
      </c>
      <c r="L23" s="28">
        <v>1</v>
      </c>
      <c r="M23" s="85" t="s">
        <v>254</v>
      </c>
      <c r="N23" s="10">
        <f>6219-37</f>
        <v>6182</v>
      </c>
      <c r="O23" s="10">
        <v>1</v>
      </c>
      <c r="P23" s="10" t="s">
        <v>293</v>
      </c>
      <c r="Q23" s="11">
        <v>5.28</v>
      </c>
      <c r="R23" s="163">
        <v>5548.9632</v>
      </c>
      <c r="S23" s="163">
        <v>3329.37792</v>
      </c>
      <c r="T23" s="164">
        <v>0.6</v>
      </c>
    </row>
    <row r="24" spans="1:20" s="12" customFormat="1" ht="48" customHeight="1">
      <c r="A24" s="109"/>
      <c r="B24" s="106"/>
      <c r="C24" s="106"/>
      <c r="D24" s="120"/>
      <c r="E24" s="106"/>
      <c r="F24" s="114"/>
      <c r="G24" s="123"/>
      <c r="H24" s="106"/>
      <c r="I24" s="112"/>
      <c r="J24" s="42" t="s">
        <v>166</v>
      </c>
      <c r="K24" s="46" t="s">
        <v>60</v>
      </c>
      <c r="L24" s="29">
        <v>6</v>
      </c>
      <c r="M24" s="46" t="s">
        <v>254</v>
      </c>
      <c r="N24" s="66">
        <f>6219-37</f>
        <v>6182</v>
      </c>
      <c r="O24" s="13">
        <v>1</v>
      </c>
      <c r="P24" s="13" t="s">
        <v>303</v>
      </c>
      <c r="Q24" s="15">
        <v>5.28</v>
      </c>
      <c r="R24" s="165">
        <v>65900.12</v>
      </c>
      <c r="S24" s="166">
        <v>39540.07199999999</v>
      </c>
      <c r="T24" s="167">
        <v>0.6</v>
      </c>
    </row>
    <row r="25" spans="1:20" s="12" customFormat="1" ht="56.25" customHeight="1">
      <c r="A25" s="109"/>
      <c r="B25" s="106"/>
      <c r="C25" s="106"/>
      <c r="D25" s="120"/>
      <c r="E25" s="106"/>
      <c r="F25" s="114"/>
      <c r="G25" s="123"/>
      <c r="H25" s="106"/>
      <c r="I25" s="112"/>
      <c r="J25" s="42" t="s">
        <v>167</v>
      </c>
      <c r="K25" s="75" t="s">
        <v>62</v>
      </c>
      <c r="L25" s="29">
        <v>9</v>
      </c>
      <c r="M25" s="46" t="s">
        <v>254</v>
      </c>
      <c r="N25" s="20">
        <f>6219-37</f>
        <v>6182</v>
      </c>
      <c r="O25" s="13">
        <v>1</v>
      </c>
      <c r="P25" s="13" t="s">
        <v>303</v>
      </c>
      <c r="Q25" s="72">
        <v>5.28</v>
      </c>
      <c r="R25" s="165">
        <v>101013.88</v>
      </c>
      <c r="S25" s="166">
        <v>60608.328</v>
      </c>
      <c r="T25" s="167">
        <v>0.6</v>
      </c>
    </row>
    <row r="26" spans="1:20" s="12" customFormat="1" ht="45.75" customHeight="1" thickBot="1">
      <c r="A26" s="109"/>
      <c r="B26" s="106"/>
      <c r="C26" s="106"/>
      <c r="D26" s="120"/>
      <c r="E26" s="106"/>
      <c r="F26" s="114"/>
      <c r="G26" s="123"/>
      <c r="H26" s="106"/>
      <c r="I26" s="112"/>
      <c r="J26" s="42" t="s">
        <v>168</v>
      </c>
      <c r="K26" s="16" t="s">
        <v>69</v>
      </c>
      <c r="L26" s="44">
        <v>9</v>
      </c>
      <c r="M26" s="46" t="s">
        <v>302</v>
      </c>
      <c r="N26" s="66">
        <f>6219-37</f>
        <v>6182</v>
      </c>
      <c r="O26" s="13">
        <v>1</v>
      </c>
      <c r="P26" s="13" t="s">
        <v>303</v>
      </c>
      <c r="Q26" s="73">
        <v>5.28</v>
      </c>
      <c r="R26" s="165">
        <v>15393.18</v>
      </c>
      <c r="S26" s="166">
        <v>9235.908000000001</v>
      </c>
      <c r="T26" s="167">
        <v>0.6</v>
      </c>
    </row>
    <row r="27" spans="1:20" s="12" customFormat="1" ht="61.5" customHeight="1" thickTop="1">
      <c r="A27" s="108" t="s">
        <v>55</v>
      </c>
      <c r="B27" s="105"/>
      <c r="C27" s="105" t="s">
        <v>65</v>
      </c>
      <c r="D27" s="105" t="s">
        <v>63</v>
      </c>
      <c r="E27" s="105" t="s">
        <v>56</v>
      </c>
      <c r="F27" s="143" t="s">
        <v>57</v>
      </c>
      <c r="G27" s="133" t="s">
        <v>152</v>
      </c>
      <c r="H27" s="105" t="s">
        <v>66</v>
      </c>
      <c r="I27" s="111">
        <v>6</v>
      </c>
      <c r="J27" s="43" t="s">
        <v>50</v>
      </c>
      <c r="K27" s="9" t="s">
        <v>58</v>
      </c>
      <c r="L27" s="28">
        <v>1</v>
      </c>
      <c r="M27" s="85" t="s">
        <v>282</v>
      </c>
      <c r="N27" s="10">
        <v>37</v>
      </c>
      <c r="O27" s="10">
        <v>1</v>
      </c>
      <c r="P27" s="10" t="s">
        <v>293</v>
      </c>
      <c r="Q27" s="11">
        <v>9.37</v>
      </c>
      <c r="R27" s="163">
        <v>58.9373</v>
      </c>
      <c r="S27" s="163">
        <v>35.36238</v>
      </c>
      <c r="T27" s="164">
        <v>0.6</v>
      </c>
    </row>
    <row r="28" spans="1:20" s="12" customFormat="1" ht="61.5" customHeight="1">
      <c r="A28" s="109"/>
      <c r="B28" s="106"/>
      <c r="C28" s="106"/>
      <c r="D28" s="106"/>
      <c r="E28" s="106"/>
      <c r="F28" s="128"/>
      <c r="G28" s="134"/>
      <c r="H28" s="106"/>
      <c r="I28" s="112"/>
      <c r="J28" s="44" t="s">
        <v>51</v>
      </c>
      <c r="K28" s="76" t="s">
        <v>67</v>
      </c>
      <c r="L28" s="29">
        <v>4</v>
      </c>
      <c r="M28" s="46" t="s">
        <v>282</v>
      </c>
      <c r="N28" s="13">
        <v>37</v>
      </c>
      <c r="O28" s="13">
        <v>1</v>
      </c>
      <c r="P28" s="13" t="s">
        <v>303</v>
      </c>
      <c r="Q28" s="15">
        <v>9.37</v>
      </c>
      <c r="R28" s="165">
        <v>697.08</v>
      </c>
      <c r="S28" s="166">
        <v>418.248</v>
      </c>
      <c r="T28" s="167">
        <v>0.6</v>
      </c>
    </row>
    <row r="29" spans="1:20" s="12" customFormat="1" ht="61.5" customHeight="1">
      <c r="A29" s="109"/>
      <c r="B29" s="106"/>
      <c r="C29" s="106"/>
      <c r="D29" s="106"/>
      <c r="E29" s="106"/>
      <c r="F29" s="128"/>
      <c r="G29" s="134"/>
      <c r="H29" s="106"/>
      <c r="I29" s="112"/>
      <c r="J29" s="44" t="s">
        <v>52</v>
      </c>
      <c r="K29" s="19" t="s">
        <v>68</v>
      </c>
      <c r="L29" s="44">
        <v>9</v>
      </c>
      <c r="M29" s="46" t="s">
        <v>282</v>
      </c>
      <c r="N29" s="13">
        <v>37</v>
      </c>
      <c r="O29" s="13">
        <v>1</v>
      </c>
      <c r="P29" s="13" t="s">
        <v>303</v>
      </c>
      <c r="Q29" s="15">
        <v>9.37</v>
      </c>
      <c r="R29" s="165">
        <v>700.78</v>
      </c>
      <c r="S29" s="166">
        <v>420.46799999999996</v>
      </c>
      <c r="T29" s="167">
        <v>0.6</v>
      </c>
    </row>
    <row r="30" spans="1:20" s="12" customFormat="1" ht="61.5" customHeight="1" thickBot="1">
      <c r="A30" s="109"/>
      <c r="B30" s="106"/>
      <c r="C30" s="106"/>
      <c r="D30" s="106"/>
      <c r="E30" s="106"/>
      <c r="F30" s="128"/>
      <c r="G30" s="135"/>
      <c r="H30" s="106"/>
      <c r="I30" s="112"/>
      <c r="J30" s="63" t="s">
        <v>53</v>
      </c>
      <c r="K30" s="60" t="s">
        <v>70</v>
      </c>
      <c r="L30" s="63">
        <v>9</v>
      </c>
      <c r="M30" s="88" t="s">
        <v>282</v>
      </c>
      <c r="N30" s="61">
        <v>37</v>
      </c>
      <c r="O30" s="61">
        <v>1</v>
      </c>
      <c r="P30" s="61" t="s">
        <v>303</v>
      </c>
      <c r="Q30" s="62">
        <v>9.37</v>
      </c>
      <c r="R30" s="168">
        <v>123.3025</v>
      </c>
      <c r="S30" s="168">
        <v>73.98149999999998</v>
      </c>
      <c r="T30" s="169">
        <v>0.6</v>
      </c>
    </row>
    <row r="31" spans="1:20" s="12" customFormat="1" ht="47.25" customHeight="1" thickTop="1">
      <c r="A31" s="108" t="s">
        <v>55</v>
      </c>
      <c r="B31" s="105" t="s">
        <v>103</v>
      </c>
      <c r="C31" s="105" t="s">
        <v>334</v>
      </c>
      <c r="D31" s="105" t="s">
        <v>231</v>
      </c>
      <c r="E31" s="127" t="s">
        <v>56</v>
      </c>
      <c r="F31" s="113" t="s">
        <v>57</v>
      </c>
      <c r="G31" s="122" t="s">
        <v>59</v>
      </c>
      <c r="H31" s="105" t="s">
        <v>298</v>
      </c>
      <c r="I31" s="111">
        <v>5</v>
      </c>
      <c r="J31" s="68" t="s">
        <v>169</v>
      </c>
      <c r="K31" s="71" t="s">
        <v>58</v>
      </c>
      <c r="L31" s="68">
        <v>1</v>
      </c>
      <c r="M31" s="77" t="s">
        <v>254</v>
      </c>
      <c r="N31" s="47">
        <f>6182</f>
        <v>6182</v>
      </c>
      <c r="O31" s="47">
        <v>1</v>
      </c>
      <c r="P31" s="47" t="s">
        <v>293</v>
      </c>
      <c r="Q31" s="22">
        <v>9.37</v>
      </c>
      <c r="R31" s="165">
        <v>9847.3078</v>
      </c>
      <c r="S31" s="166">
        <v>5908.38468</v>
      </c>
      <c r="T31" s="167">
        <v>0.6</v>
      </c>
    </row>
    <row r="32" spans="1:20" s="12" customFormat="1" ht="57.75" customHeight="1">
      <c r="A32" s="117"/>
      <c r="B32" s="118"/>
      <c r="C32" s="118"/>
      <c r="D32" s="106"/>
      <c r="E32" s="129"/>
      <c r="F32" s="114"/>
      <c r="G32" s="146"/>
      <c r="H32" s="118"/>
      <c r="I32" s="112"/>
      <c r="J32" s="68" t="s">
        <v>170</v>
      </c>
      <c r="K32" s="69" t="s">
        <v>304</v>
      </c>
      <c r="L32" s="68">
        <v>4</v>
      </c>
      <c r="M32" s="76" t="s">
        <v>306</v>
      </c>
      <c r="N32" s="47">
        <v>300</v>
      </c>
      <c r="O32" s="47">
        <v>1</v>
      </c>
      <c r="P32" s="47" t="s">
        <v>303</v>
      </c>
      <c r="Q32" s="22">
        <v>9.37</v>
      </c>
      <c r="R32" s="165">
        <v>1062.63</v>
      </c>
      <c r="S32" s="166">
        <v>637.5780000000001</v>
      </c>
      <c r="T32" s="167">
        <v>0.6</v>
      </c>
    </row>
    <row r="33" spans="1:20" s="12" customFormat="1" ht="57.75" customHeight="1">
      <c r="A33" s="117"/>
      <c r="B33" s="118"/>
      <c r="C33" s="118"/>
      <c r="D33" s="106"/>
      <c r="E33" s="129"/>
      <c r="F33" s="114"/>
      <c r="G33" s="146"/>
      <c r="H33" s="118"/>
      <c r="I33" s="112"/>
      <c r="J33" s="68" t="s">
        <v>171</v>
      </c>
      <c r="K33" s="69" t="s">
        <v>305</v>
      </c>
      <c r="L33" s="68">
        <v>4</v>
      </c>
      <c r="M33" s="77" t="s">
        <v>307</v>
      </c>
      <c r="N33" s="47">
        <v>300</v>
      </c>
      <c r="O33" s="47">
        <v>1</v>
      </c>
      <c r="P33" s="47" t="s">
        <v>303</v>
      </c>
      <c r="Q33" s="22">
        <v>9.37</v>
      </c>
      <c r="R33" s="165">
        <v>1062.63</v>
      </c>
      <c r="S33" s="166">
        <v>637.5780000000001</v>
      </c>
      <c r="T33" s="167">
        <v>0.6</v>
      </c>
    </row>
    <row r="34" spans="1:20" s="12" customFormat="1" ht="46.5" customHeight="1">
      <c r="A34" s="117"/>
      <c r="B34" s="118"/>
      <c r="C34" s="118"/>
      <c r="D34" s="106"/>
      <c r="E34" s="129"/>
      <c r="F34" s="114"/>
      <c r="G34" s="146"/>
      <c r="H34" s="118"/>
      <c r="I34" s="112"/>
      <c r="J34" s="68" t="s">
        <v>172</v>
      </c>
      <c r="K34" s="69" t="s">
        <v>309</v>
      </c>
      <c r="L34" s="68">
        <v>4</v>
      </c>
      <c r="M34" s="77" t="s">
        <v>442</v>
      </c>
      <c r="N34" s="47">
        <f>6182</f>
        <v>6182</v>
      </c>
      <c r="O34" s="47">
        <v>1</v>
      </c>
      <c r="P34" s="47" t="s">
        <v>303</v>
      </c>
      <c r="Q34" s="22">
        <v>9.37</v>
      </c>
      <c r="R34" s="165">
        <v>21897.2622</v>
      </c>
      <c r="S34" s="166">
        <v>13138.357320000001</v>
      </c>
      <c r="T34" s="167">
        <v>0.6</v>
      </c>
    </row>
    <row r="35" spans="1:20" s="12" customFormat="1" ht="46.5" customHeight="1">
      <c r="A35" s="117"/>
      <c r="B35" s="118"/>
      <c r="C35" s="118"/>
      <c r="D35" s="106"/>
      <c r="E35" s="129"/>
      <c r="F35" s="114"/>
      <c r="G35" s="146"/>
      <c r="H35" s="118"/>
      <c r="I35" s="112"/>
      <c r="J35" s="68" t="s">
        <v>286</v>
      </c>
      <c r="K35" s="69" t="s">
        <v>443</v>
      </c>
      <c r="L35" s="68">
        <v>6</v>
      </c>
      <c r="M35" s="77" t="s">
        <v>442</v>
      </c>
      <c r="N35" s="47">
        <v>6182</v>
      </c>
      <c r="O35" s="47">
        <v>1</v>
      </c>
      <c r="P35" s="47" t="s">
        <v>303</v>
      </c>
      <c r="Q35" s="22">
        <v>9.37</v>
      </c>
      <c r="R35" s="165">
        <v>117087.08</v>
      </c>
      <c r="S35" s="166">
        <v>70252.24799999999</v>
      </c>
      <c r="T35" s="167">
        <v>0.6</v>
      </c>
    </row>
    <row r="36" spans="1:20" s="12" customFormat="1" ht="45" customHeight="1">
      <c r="A36" s="117"/>
      <c r="B36" s="118"/>
      <c r="C36" s="118"/>
      <c r="D36" s="106"/>
      <c r="E36" s="129"/>
      <c r="F36" s="114"/>
      <c r="G36" s="146"/>
      <c r="H36" s="118"/>
      <c r="I36" s="112"/>
      <c r="J36" s="68" t="s">
        <v>287</v>
      </c>
      <c r="K36" s="69" t="s">
        <v>311</v>
      </c>
      <c r="L36" s="68">
        <v>6</v>
      </c>
      <c r="M36" s="76" t="s">
        <v>312</v>
      </c>
      <c r="N36" s="47">
        <f>1800*2</f>
        <v>3600</v>
      </c>
      <c r="O36" s="47">
        <v>1</v>
      </c>
      <c r="P36" s="47" t="s">
        <v>303</v>
      </c>
      <c r="Q36" s="22">
        <v>9.37</v>
      </c>
      <c r="R36" s="165">
        <v>14875.56</v>
      </c>
      <c r="S36" s="166">
        <v>13388.003999999999</v>
      </c>
      <c r="T36" s="167">
        <v>0.9</v>
      </c>
    </row>
    <row r="37" spans="1:20" s="12" customFormat="1" ht="45" customHeight="1">
      <c r="A37" s="117"/>
      <c r="B37" s="118"/>
      <c r="C37" s="118"/>
      <c r="D37" s="106"/>
      <c r="E37" s="129"/>
      <c r="F37" s="114"/>
      <c r="G37" s="146"/>
      <c r="H37" s="118"/>
      <c r="I37" s="112"/>
      <c r="J37" s="68" t="s">
        <v>288</v>
      </c>
      <c r="K37" s="71" t="s">
        <v>308</v>
      </c>
      <c r="L37" s="68">
        <v>7</v>
      </c>
      <c r="M37" s="76" t="s">
        <v>313</v>
      </c>
      <c r="N37" s="47">
        <f>+(N34-1800)*2</f>
        <v>8764</v>
      </c>
      <c r="O37" s="47">
        <v>1</v>
      </c>
      <c r="P37" s="47" t="s">
        <v>303</v>
      </c>
      <c r="Q37" s="22">
        <v>9.37</v>
      </c>
      <c r="R37" s="165">
        <v>23074.735600000004</v>
      </c>
      <c r="S37" s="166">
        <v>13844.841360000002</v>
      </c>
      <c r="T37" s="167">
        <v>0.6</v>
      </c>
    </row>
    <row r="38" spans="1:20" s="12" customFormat="1" ht="12" customHeight="1">
      <c r="A38" s="109"/>
      <c r="B38" s="106"/>
      <c r="C38" s="106"/>
      <c r="D38" s="106"/>
      <c r="E38" s="106"/>
      <c r="F38" s="114"/>
      <c r="G38" s="123"/>
      <c r="H38" s="106"/>
      <c r="I38" s="112"/>
      <c r="J38" s="68" t="s">
        <v>289</v>
      </c>
      <c r="K38" s="71" t="s">
        <v>278</v>
      </c>
      <c r="L38" s="68">
        <v>7</v>
      </c>
      <c r="M38" s="76" t="s">
        <v>283</v>
      </c>
      <c r="N38" s="47">
        <v>4383</v>
      </c>
      <c r="O38" s="47">
        <v>1</v>
      </c>
      <c r="P38" s="47" t="s">
        <v>303</v>
      </c>
      <c r="Q38" s="22">
        <v>9.37</v>
      </c>
      <c r="R38" s="165">
        <v>41068.71</v>
      </c>
      <c r="S38" s="166">
        <v>12320.613</v>
      </c>
      <c r="T38" s="167">
        <v>0.3</v>
      </c>
    </row>
    <row r="39" spans="1:20" s="12" customFormat="1" ht="26.25" customHeight="1">
      <c r="A39" s="109"/>
      <c r="B39" s="106"/>
      <c r="C39" s="106"/>
      <c r="D39" s="106"/>
      <c r="E39" s="106"/>
      <c r="F39" s="114"/>
      <c r="G39" s="123"/>
      <c r="H39" s="106"/>
      <c r="I39" s="112"/>
      <c r="J39" s="68" t="s">
        <v>291</v>
      </c>
      <c r="K39" s="71" t="s">
        <v>279</v>
      </c>
      <c r="L39" s="68">
        <v>6</v>
      </c>
      <c r="M39" s="76" t="s">
        <v>284</v>
      </c>
      <c r="N39" s="47">
        <v>4383</v>
      </c>
      <c r="O39" s="47">
        <v>1</v>
      </c>
      <c r="P39" s="47" t="s">
        <v>293</v>
      </c>
      <c r="Q39" s="22">
        <v>9.37</v>
      </c>
      <c r="R39" s="165">
        <v>13771.824299999998</v>
      </c>
      <c r="S39" s="166">
        <v>8263.094579999999</v>
      </c>
      <c r="T39" s="167">
        <v>0.6</v>
      </c>
    </row>
    <row r="40" spans="1:20" s="12" customFormat="1" ht="72.75" customHeight="1">
      <c r="A40" s="109"/>
      <c r="B40" s="106"/>
      <c r="C40" s="106"/>
      <c r="D40" s="106"/>
      <c r="E40" s="106"/>
      <c r="F40" s="114"/>
      <c r="G40" s="123"/>
      <c r="H40" s="106"/>
      <c r="I40" s="112"/>
      <c r="J40" s="68" t="s">
        <v>375</v>
      </c>
      <c r="K40" s="69" t="s">
        <v>356</v>
      </c>
      <c r="L40" s="68">
        <v>9</v>
      </c>
      <c r="M40" s="77" t="s">
        <v>322</v>
      </c>
      <c r="N40" s="47">
        <f>6182</f>
        <v>6182</v>
      </c>
      <c r="O40" s="47">
        <v>1</v>
      </c>
      <c r="P40" s="100" t="s">
        <v>303</v>
      </c>
      <c r="Q40" s="22">
        <v>9.37</v>
      </c>
      <c r="R40" s="165">
        <v>25915.5622</v>
      </c>
      <c r="S40" s="166">
        <v>15549.337319999999</v>
      </c>
      <c r="T40" s="167">
        <v>0.6</v>
      </c>
    </row>
    <row r="41" spans="1:20" s="12" customFormat="1" ht="45.75" customHeight="1" thickBot="1">
      <c r="A41" s="109"/>
      <c r="B41" s="106"/>
      <c r="C41" s="106"/>
      <c r="D41" s="106"/>
      <c r="E41" s="106"/>
      <c r="F41" s="114"/>
      <c r="G41" s="123"/>
      <c r="H41" s="106"/>
      <c r="I41" s="112"/>
      <c r="J41" s="68" t="s">
        <v>441</v>
      </c>
      <c r="K41" s="69" t="s">
        <v>310</v>
      </c>
      <c r="L41" s="68">
        <v>11</v>
      </c>
      <c r="M41" s="77" t="s">
        <v>254</v>
      </c>
      <c r="N41" s="47">
        <f>6182</f>
        <v>6182</v>
      </c>
      <c r="O41" s="47">
        <v>1</v>
      </c>
      <c r="P41" s="47" t="s">
        <v>303</v>
      </c>
      <c r="Q41" s="22">
        <v>9.37</v>
      </c>
      <c r="R41" s="168">
        <v>23442.7622</v>
      </c>
      <c r="S41" s="168">
        <v>14065.65732</v>
      </c>
      <c r="T41" s="169">
        <v>0.6</v>
      </c>
    </row>
    <row r="42" spans="1:20" s="12" customFormat="1" ht="56.25" customHeight="1" thickTop="1">
      <c r="A42" s="108" t="s">
        <v>55</v>
      </c>
      <c r="B42" s="105"/>
      <c r="C42" s="105" t="s">
        <v>444</v>
      </c>
      <c r="D42" s="105" t="s">
        <v>231</v>
      </c>
      <c r="E42" s="127" t="s">
        <v>56</v>
      </c>
      <c r="F42" s="113" t="s">
        <v>57</v>
      </c>
      <c r="G42" s="122" t="s">
        <v>368</v>
      </c>
      <c r="H42" s="105" t="s">
        <v>73</v>
      </c>
      <c r="I42" s="111">
        <v>5</v>
      </c>
      <c r="J42" s="43" t="s">
        <v>173</v>
      </c>
      <c r="K42" s="9" t="s">
        <v>58</v>
      </c>
      <c r="L42" s="28">
        <v>1</v>
      </c>
      <c r="M42" s="85" t="s">
        <v>282</v>
      </c>
      <c r="N42" s="10">
        <v>37</v>
      </c>
      <c r="O42" s="10">
        <v>1</v>
      </c>
      <c r="P42" s="17" t="s">
        <v>293</v>
      </c>
      <c r="Q42" s="11">
        <v>9.37</v>
      </c>
      <c r="R42" s="165">
        <v>58.9373</v>
      </c>
      <c r="S42" s="166">
        <v>35.36238</v>
      </c>
      <c r="T42" s="170">
        <v>0.6</v>
      </c>
    </row>
    <row r="43" spans="1:20" s="12" customFormat="1" ht="57.75" customHeight="1">
      <c r="A43" s="117"/>
      <c r="B43" s="118"/>
      <c r="C43" s="118"/>
      <c r="D43" s="106"/>
      <c r="E43" s="129"/>
      <c r="F43" s="114"/>
      <c r="G43" s="146"/>
      <c r="H43" s="118"/>
      <c r="I43" s="112"/>
      <c r="J43" s="64" t="s">
        <v>376</v>
      </c>
      <c r="K43" s="77" t="s">
        <v>285</v>
      </c>
      <c r="L43" s="65">
        <v>4</v>
      </c>
      <c r="M43" s="77" t="s">
        <v>282</v>
      </c>
      <c r="N43" s="66">
        <v>37</v>
      </c>
      <c r="O43" s="66">
        <v>1</v>
      </c>
      <c r="P43" s="47" t="s">
        <v>303</v>
      </c>
      <c r="Q43" s="73">
        <v>9.37</v>
      </c>
      <c r="R43" s="165">
        <v>131.0577</v>
      </c>
      <c r="S43" s="166">
        <v>78.63462</v>
      </c>
      <c r="T43" s="167">
        <v>0.6</v>
      </c>
    </row>
    <row r="44" spans="1:20" s="12" customFormat="1" ht="57.75" customHeight="1">
      <c r="A44" s="117"/>
      <c r="B44" s="118"/>
      <c r="C44" s="118"/>
      <c r="D44" s="106"/>
      <c r="E44" s="129"/>
      <c r="F44" s="114"/>
      <c r="G44" s="146"/>
      <c r="H44" s="118"/>
      <c r="I44" s="112"/>
      <c r="J44" s="64" t="s">
        <v>174</v>
      </c>
      <c r="K44" s="77" t="s">
        <v>290</v>
      </c>
      <c r="L44" s="65">
        <v>4</v>
      </c>
      <c r="M44" s="77" t="s">
        <v>282</v>
      </c>
      <c r="N44" s="66">
        <v>37</v>
      </c>
      <c r="O44" s="66">
        <v>1</v>
      </c>
      <c r="P44" s="47" t="s">
        <v>303</v>
      </c>
      <c r="Q44" s="73">
        <v>9.37</v>
      </c>
      <c r="R44" s="165">
        <v>131.0577</v>
      </c>
      <c r="S44" s="166">
        <v>78.63462</v>
      </c>
      <c r="T44" s="167">
        <v>0.6</v>
      </c>
    </row>
    <row r="45" spans="1:20" s="12" customFormat="1" ht="57.75" customHeight="1">
      <c r="A45" s="117"/>
      <c r="B45" s="118"/>
      <c r="C45" s="118"/>
      <c r="D45" s="106"/>
      <c r="E45" s="129"/>
      <c r="F45" s="114"/>
      <c r="G45" s="146"/>
      <c r="H45" s="118"/>
      <c r="I45" s="112"/>
      <c r="J45" s="64" t="s">
        <v>175</v>
      </c>
      <c r="K45" s="76" t="s">
        <v>329</v>
      </c>
      <c r="L45" s="65">
        <v>4</v>
      </c>
      <c r="M45" s="77" t="s">
        <v>282</v>
      </c>
      <c r="N45" s="66">
        <v>37</v>
      </c>
      <c r="O45" s="66">
        <v>1</v>
      </c>
      <c r="P45" s="100" t="s">
        <v>303</v>
      </c>
      <c r="Q45" s="73">
        <v>9.37</v>
      </c>
      <c r="R45" s="165">
        <v>131.0577</v>
      </c>
      <c r="S45" s="166">
        <v>78.63462</v>
      </c>
      <c r="T45" s="167">
        <v>0.6</v>
      </c>
    </row>
    <row r="46" spans="1:20" s="12" customFormat="1" ht="41.25" customHeight="1">
      <c r="A46" s="117"/>
      <c r="B46" s="118"/>
      <c r="C46" s="118"/>
      <c r="D46" s="106"/>
      <c r="E46" s="129"/>
      <c r="F46" s="114"/>
      <c r="G46" s="146"/>
      <c r="H46" s="118"/>
      <c r="I46" s="112"/>
      <c r="J46" s="64" t="s">
        <v>176</v>
      </c>
      <c r="K46" s="77" t="s">
        <v>311</v>
      </c>
      <c r="L46" s="65">
        <v>6</v>
      </c>
      <c r="M46" s="77" t="s">
        <v>314</v>
      </c>
      <c r="N46" s="66">
        <v>37</v>
      </c>
      <c r="O46" s="66">
        <v>1</v>
      </c>
      <c r="P46" s="47" t="s">
        <v>303</v>
      </c>
      <c r="Q46" s="73">
        <v>9.37</v>
      </c>
      <c r="R46" s="165">
        <v>152.88769999999997</v>
      </c>
      <c r="S46" s="166">
        <v>91.73261999999998</v>
      </c>
      <c r="T46" s="167">
        <v>0.6</v>
      </c>
    </row>
    <row r="47" spans="1:20" s="12" customFormat="1" ht="39.75" customHeight="1">
      <c r="A47" s="109"/>
      <c r="B47" s="106"/>
      <c r="C47" s="106"/>
      <c r="D47" s="106"/>
      <c r="E47" s="106"/>
      <c r="F47" s="114"/>
      <c r="G47" s="123"/>
      <c r="H47" s="106"/>
      <c r="I47" s="112"/>
      <c r="J47" s="44" t="s">
        <v>177</v>
      </c>
      <c r="K47" s="71" t="s">
        <v>308</v>
      </c>
      <c r="L47" s="29">
        <v>7</v>
      </c>
      <c r="M47" s="76" t="s">
        <v>313</v>
      </c>
      <c r="N47" s="13">
        <v>37</v>
      </c>
      <c r="O47" s="13">
        <v>1</v>
      </c>
      <c r="P47" s="20" t="s">
        <v>303</v>
      </c>
      <c r="Q47" s="72">
        <v>9.37</v>
      </c>
      <c r="R47" s="165">
        <v>97.41730000000001</v>
      </c>
      <c r="S47" s="166">
        <v>58.45038</v>
      </c>
      <c r="T47" s="167">
        <v>0.6</v>
      </c>
    </row>
    <row r="48" spans="1:20" s="12" customFormat="1" ht="15.75" customHeight="1">
      <c r="A48" s="109"/>
      <c r="B48" s="106"/>
      <c r="C48" s="106"/>
      <c r="D48" s="106"/>
      <c r="E48" s="106"/>
      <c r="F48" s="114"/>
      <c r="G48" s="123"/>
      <c r="H48" s="106"/>
      <c r="I48" s="112"/>
      <c r="J48" s="44" t="s">
        <v>178</v>
      </c>
      <c r="K48" s="71" t="s">
        <v>278</v>
      </c>
      <c r="L48" s="29">
        <v>7</v>
      </c>
      <c r="M48" s="76" t="s">
        <v>283</v>
      </c>
      <c r="N48" s="13">
        <v>37</v>
      </c>
      <c r="O48" s="13">
        <v>1</v>
      </c>
      <c r="P48" s="20" t="s">
        <v>303</v>
      </c>
      <c r="Q48" s="73">
        <v>9.37</v>
      </c>
      <c r="R48" s="165">
        <v>346.69</v>
      </c>
      <c r="S48" s="166">
        <v>104.00699999999999</v>
      </c>
      <c r="T48" s="167">
        <v>0.3</v>
      </c>
    </row>
    <row r="49" spans="1:20" s="12" customFormat="1" ht="27" customHeight="1">
      <c r="A49" s="109"/>
      <c r="B49" s="106"/>
      <c r="C49" s="106"/>
      <c r="D49" s="106"/>
      <c r="E49" s="106"/>
      <c r="F49" s="114"/>
      <c r="G49" s="123"/>
      <c r="H49" s="106"/>
      <c r="I49" s="112"/>
      <c r="J49" s="44" t="s">
        <v>179</v>
      </c>
      <c r="K49" s="71" t="s">
        <v>279</v>
      </c>
      <c r="L49" s="29">
        <v>6</v>
      </c>
      <c r="M49" s="76" t="s">
        <v>284</v>
      </c>
      <c r="N49" s="13">
        <v>37</v>
      </c>
      <c r="O49" s="13">
        <v>1</v>
      </c>
      <c r="P49" s="20" t="s">
        <v>303</v>
      </c>
      <c r="Q49" s="73">
        <v>9.37</v>
      </c>
      <c r="R49" s="165">
        <v>116.25769999999999</v>
      </c>
      <c r="S49" s="166">
        <v>69.75461999999999</v>
      </c>
      <c r="T49" s="167">
        <v>0.6</v>
      </c>
    </row>
    <row r="50" spans="1:20" s="12" customFormat="1" ht="70.5" customHeight="1">
      <c r="A50" s="109"/>
      <c r="B50" s="106"/>
      <c r="C50" s="106"/>
      <c r="D50" s="106"/>
      <c r="E50" s="106"/>
      <c r="F50" s="114"/>
      <c r="G50" s="123"/>
      <c r="H50" s="106"/>
      <c r="I50" s="112"/>
      <c r="J50" s="44" t="s">
        <v>377</v>
      </c>
      <c r="K50" s="69" t="s">
        <v>356</v>
      </c>
      <c r="L50" s="29">
        <v>9</v>
      </c>
      <c r="M50" s="46" t="s">
        <v>282</v>
      </c>
      <c r="N50" s="13">
        <v>37</v>
      </c>
      <c r="O50" s="13">
        <v>1</v>
      </c>
      <c r="P50" s="101" t="s">
        <v>303</v>
      </c>
      <c r="Q50" s="73">
        <v>9.37</v>
      </c>
      <c r="R50" s="165">
        <v>155.1077</v>
      </c>
      <c r="S50" s="166">
        <v>93.06461999999999</v>
      </c>
      <c r="T50" s="167">
        <v>0.6</v>
      </c>
    </row>
    <row r="51" spans="1:20" s="12" customFormat="1" ht="57.75" customHeight="1" thickBot="1">
      <c r="A51" s="109"/>
      <c r="B51" s="106"/>
      <c r="C51" s="106"/>
      <c r="D51" s="106"/>
      <c r="E51" s="106"/>
      <c r="F51" s="114"/>
      <c r="G51" s="123"/>
      <c r="H51" s="106"/>
      <c r="I51" s="112"/>
      <c r="J51" s="44" t="s">
        <v>378</v>
      </c>
      <c r="K51" s="69" t="s">
        <v>310</v>
      </c>
      <c r="L51" s="29">
        <v>11</v>
      </c>
      <c r="M51" s="46" t="s">
        <v>282</v>
      </c>
      <c r="N51" s="13">
        <v>37</v>
      </c>
      <c r="O51" s="13">
        <v>1</v>
      </c>
      <c r="P51" s="13" t="s">
        <v>303</v>
      </c>
      <c r="Q51" s="73">
        <v>9.37</v>
      </c>
      <c r="R51" s="168">
        <v>84.8373</v>
      </c>
      <c r="S51" s="168">
        <v>50.90238</v>
      </c>
      <c r="T51" s="169">
        <v>0.6</v>
      </c>
    </row>
    <row r="52" spans="1:20" s="12" customFormat="1" ht="12" customHeight="1" thickTop="1">
      <c r="A52" s="108" t="s">
        <v>71</v>
      </c>
      <c r="B52" s="105" t="s">
        <v>431</v>
      </c>
      <c r="C52" s="105" t="s">
        <v>432</v>
      </c>
      <c r="D52" s="105"/>
      <c r="E52" s="105" t="s">
        <v>56</v>
      </c>
      <c r="F52" s="143" t="s">
        <v>57</v>
      </c>
      <c r="G52" s="122" t="s">
        <v>153</v>
      </c>
      <c r="H52" s="105" t="s">
        <v>76</v>
      </c>
      <c r="I52" s="111">
        <v>6</v>
      </c>
      <c r="J52" s="78" t="s">
        <v>181</v>
      </c>
      <c r="K52" s="9" t="s">
        <v>58</v>
      </c>
      <c r="L52" s="79">
        <v>1</v>
      </c>
      <c r="M52" s="82" t="s">
        <v>255</v>
      </c>
      <c r="N52" s="17">
        <v>7200</v>
      </c>
      <c r="O52" s="17">
        <v>1</v>
      </c>
      <c r="P52" s="17" t="s">
        <v>293</v>
      </c>
      <c r="Q52" s="11">
        <v>9.37</v>
      </c>
      <c r="R52" s="171">
        <v>11468.88</v>
      </c>
      <c r="S52" s="172">
        <v>6881.3279999999995</v>
      </c>
      <c r="T52" s="170">
        <v>0.6</v>
      </c>
    </row>
    <row r="53" spans="1:20" s="12" customFormat="1" ht="33" customHeight="1">
      <c r="A53" s="117"/>
      <c r="B53" s="118"/>
      <c r="C53" s="118"/>
      <c r="D53" s="118"/>
      <c r="E53" s="118"/>
      <c r="F53" s="128"/>
      <c r="G53" s="146"/>
      <c r="H53" s="118"/>
      <c r="I53" s="112"/>
      <c r="J53" s="68" t="s">
        <v>180</v>
      </c>
      <c r="K53" s="83" t="s">
        <v>308</v>
      </c>
      <c r="L53" s="70">
        <v>7</v>
      </c>
      <c r="M53" s="69" t="s">
        <v>330</v>
      </c>
      <c r="N53" s="47">
        <f>1350*2+9786</f>
        <v>12486</v>
      </c>
      <c r="O53" s="47">
        <v>1</v>
      </c>
      <c r="P53" s="47" t="s">
        <v>303</v>
      </c>
      <c r="Q53" s="73">
        <v>9.37</v>
      </c>
      <c r="R53" s="165">
        <v>25507.6494</v>
      </c>
      <c r="S53" s="166">
        <v>15304.589639999998</v>
      </c>
      <c r="T53" s="167">
        <v>0.6</v>
      </c>
    </row>
    <row r="54" spans="1:20" s="12" customFormat="1" ht="22.5" customHeight="1">
      <c r="A54" s="121"/>
      <c r="B54" s="120"/>
      <c r="C54" s="106"/>
      <c r="D54" s="106"/>
      <c r="E54" s="106"/>
      <c r="F54" s="128"/>
      <c r="G54" s="123"/>
      <c r="H54" s="120"/>
      <c r="I54" s="112"/>
      <c r="J54" s="80" t="s">
        <v>182</v>
      </c>
      <c r="K54" s="19" t="s">
        <v>77</v>
      </c>
      <c r="L54" s="81">
        <v>7</v>
      </c>
      <c r="M54" s="46" t="s">
        <v>262</v>
      </c>
      <c r="N54" s="13">
        <v>1350</v>
      </c>
      <c r="O54" s="13">
        <v>1</v>
      </c>
      <c r="P54" s="13" t="s">
        <v>303</v>
      </c>
      <c r="Q54" s="72">
        <v>9.37</v>
      </c>
      <c r="R54" s="165"/>
      <c r="S54" s="165">
        <v>0</v>
      </c>
      <c r="T54" s="167"/>
    </row>
    <row r="55" spans="1:20" s="12" customFormat="1" ht="22.5" customHeight="1">
      <c r="A55" s="121"/>
      <c r="B55" s="120"/>
      <c r="C55" s="106"/>
      <c r="D55" s="106"/>
      <c r="E55" s="106"/>
      <c r="F55" s="128"/>
      <c r="G55" s="123"/>
      <c r="H55" s="120"/>
      <c r="I55" s="112"/>
      <c r="J55" s="80" t="s">
        <v>183</v>
      </c>
      <c r="K55" s="46" t="s">
        <v>78</v>
      </c>
      <c r="L55" s="81">
        <v>7</v>
      </c>
      <c r="M55" s="46" t="s">
        <v>263</v>
      </c>
      <c r="N55" s="13">
        <v>9786</v>
      </c>
      <c r="O55" s="13">
        <v>1</v>
      </c>
      <c r="P55" s="13" t="s">
        <v>303</v>
      </c>
      <c r="Q55" s="72">
        <v>9.37</v>
      </c>
      <c r="R55" s="171"/>
      <c r="S55" s="165">
        <v>0</v>
      </c>
      <c r="T55" s="167"/>
    </row>
    <row r="56" spans="1:20" s="12" customFormat="1" ht="58.5" customHeight="1">
      <c r="A56" s="121"/>
      <c r="B56" s="120"/>
      <c r="C56" s="106"/>
      <c r="D56" s="106"/>
      <c r="E56" s="106"/>
      <c r="F56" s="128"/>
      <c r="G56" s="123"/>
      <c r="H56" s="120"/>
      <c r="I56" s="112"/>
      <c r="J56" s="80" t="s">
        <v>379</v>
      </c>
      <c r="K56" s="76" t="s">
        <v>79</v>
      </c>
      <c r="L56" s="81">
        <v>4</v>
      </c>
      <c r="M56" s="46" t="s">
        <v>265</v>
      </c>
      <c r="N56" s="13">
        <v>7200</v>
      </c>
      <c r="O56" s="13">
        <v>1</v>
      </c>
      <c r="P56" s="13" t="s">
        <v>303</v>
      </c>
      <c r="Q56" s="72">
        <v>9.37</v>
      </c>
      <c r="R56" s="165">
        <v>44727.12</v>
      </c>
      <c r="S56" s="166">
        <v>26836.271999999997</v>
      </c>
      <c r="T56" s="167">
        <v>0.6</v>
      </c>
    </row>
    <row r="57" spans="1:20" s="12" customFormat="1" ht="35.25" customHeight="1">
      <c r="A57" s="121"/>
      <c r="B57" s="120"/>
      <c r="C57" s="106"/>
      <c r="D57" s="106"/>
      <c r="E57" s="106"/>
      <c r="F57" s="128"/>
      <c r="G57" s="123"/>
      <c r="H57" s="120"/>
      <c r="I57" s="112"/>
      <c r="J57" s="80" t="s">
        <v>380</v>
      </c>
      <c r="K57" s="76" t="s">
        <v>80</v>
      </c>
      <c r="L57" s="81">
        <v>4</v>
      </c>
      <c r="M57" s="76" t="s">
        <v>264</v>
      </c>
      <c r="N57" s="20">
        <v>72</v>
      </c>
      <c r="O57" s="20">
        <v>1</v>
      </c>
      <c r="P57" s="13" t="s">
        <v>303</v>
      </c>
      <c r="Q57" s="72">
        <v>9.37</v>
      </c>
      <c r="R57" s="165">
        <v>255.0312</v>
      </c>
      <c r="S57" s="166">
        <v>153.01872</v>
      </c>
      <c r="T57" s="167">
        <v>0.6</v>
      </c>
    </row>
    <row r="58" spans="1:20" s="12" customFormat="1" ht="146.25" customHeight="1">
      <c r="A58" s="121"/>
      <c r="B58" s="120"/>
      <c r="C58" s="106"/>
      <c r="D58" s="106"/>
      <c r="E58" s="106"/>
      <c r="F58" s="128"/>
      <c r="G58" s="123"/>
      <c r="H58" s="120"/>
      <c r="I58" s="112"/>
      <c r="J58" s="80" t="s">
        <v>381</v>
      </c>
      <c r="K58" s="76" t="s">
        <v>83</v>
      </c>
      <c r="L58" s="81">
        <v>6</v>
      </c>
      <c r="M58" s="104" t="s">
        <v>448</v>
      </c>
      <c r="N58" s="20">
        <v>7200</v>
      </c>
      <c r="O58" s="20">
        <v>1</v>
      </c>
      <c r="P58" s="13" t="s">
        <v>303</v>
      </c>
      <c r="Q58" s="72">
        <v>9.37</v>
      </c>
      <c r="R58" s="165">
        <v>1670316.8</v>
      </c>
      <c r="S58" s="166">
        <v>1002190.08</v>
      </c>
      <c r="T58" s="167">
        <v>0.6</v>
      </c>
    </row>
    <row r="59" spans="1:20" s="12" customFormat="1" ht="43.5" customHeight="1">
      <c r="A59" s="121"/>
      <c r="B59" s="120"/>
      <c r="C59" s="106"/>
      <c r="D59" s="106"/>
      <c r="E59" s="106"/>
      <c r="F59" s="128"/>
      <c r="G59" s="123"/>
      <c r="H59" s="120"/>
      <c r="I59" s="112"/>
      <c r="J59" s="80" t="s">
        <v>382</v>
      </c>
      <c r="K59" s="76" t="s">
        <v>316</v>
      </c>
      <c r="L59" s="81">
        <v>10</v>
      </c>
      <c r="M59" s="104" t="s">
        <v>255</v>
      </c>
      <c r="N59" s="20">
        <v>7200</v>
      </c>
      <c r="O59" s="20">
        <v>1</v>
      </c>
      <c r="P59" s="13" t="s">
        <v>303</v>
      </c>
      <c r="Q59" s="73">
        <v>9.37</v>
      </c>
      <c r="R59" s="165">
        <v>31047.12</v>
      </c>
      <c r="S59" s="166">
        <v>24837.696</v>
      </c>
      <c r="T59" s="167">
        <v>0.8</v>
      </c>
    </row>
    <row r="60" spans="1:20" s="12" customFormat="1" ht="100.5" customHeight="1">
      <c r="A60" s="121"/>
      <c r="B60" s="120"/>
      <c r="C60" s="106"/>
      <c r="D60" s="106"/>
      <c r="E60" s="106"/>
      <c r="F60" s="128"/>
      <c r="G60" s="123"/>
      <c r="H60" s="120"/>
      <c r="I60" s="112"/>
      <c r="J60" s="80" t="s">
        <v>383</v>
      </c>
      <c r="K60" s="76" t="s">
        <v>82</v>
      </c>
      <c r="L60" s="81">
        <v>6</v>
      </c>
      <c r="M60" s="104" t="s">
        <v>315</v>
      </c>
      <c r="N60" s="20">
        <v>72</v>
      </c>
      <c r="O60" s="20">
        <v>1</v>
      </c>
      <c r="P60" s="13" t="s">
        <v>303</v>
      </c>
      <c r="Q60" s="73">
        <v>9.37</v>
      </c>
      <c r="R60" s="165">
        <v>668.3759999999999</v>
      </c>
      <c r="S60" s="166">
        <v>401.0255999999999</v>
      </c>
      <c r="T60" s="167">
        <v>0.6</v>
      </c>
    </row>
    <row r="61" spans="1:20" s="12" customFormat="1" ht="47.25" customHeight="1" thickBot="1">
      <c r="A61" s="121"/>
      <c r="B61" s="120"/>
      <c r="C61" s="106"/>
      <c r="D61" s="106"/>
      <c r="E61" s="106"/>
      <c r="F61" s="128"/>
      <c r="G61" s="123"/>
      <c r="H61" s="120"/>
      <c r="I61" s="112"/>
      <c r="J61" s="80" t="s">
        <v>384</v>
      </c>
      <c r="K61" s="76" t="s">
        <v>332</v>
      </c>
      <c r="L61" s="81">
        <v>10</v>
      </c>
      <c r="M61" s="16" t="s">
        <v>315</v>
      </c>
      <c r="N61" s="20">
        <v>72</v>
      </c>
      <c r="O61" s="20">
        <v>1</v>
      </c>
      <c r="P61" s="13" t="s">
        <v>303</v>
      </c>
      <c r="Q61" s="73">
        <v>9.37</v>
      </c>
      <c r="R61" s="168">
        <v>202.5288</v>
      </c>
      <c r="S61" s="168">
        <v>121.51727999999999</v>
      </c>
      <c r="T61" s="169">
        <v>0.6</v>
      </c>
    </row>
    <row r="62" spans="1:20" s="12" customFormat="1" ht="36" customHeight="1" thickTop="1">
      <c r="A62" s="108" t="s">
        <v>55</v>
      </c>
      <c r="B62" s="105"/>
      <c r="C62" s="105" t="s">
        <v>72</v>
      </c>
      <c r="D62" s="119"/>
      <c r="E62" s="127" t="s">
        <v>56</v>
      </c>
      <c r="F62" s="113" t="s">
        <v>57</v>
      </c>
      <c r="G62" s="122" t="s">
        <v>240</v>
      </c>
      <c r="H62" s="105" t="s">
        <v>84</v>
      </c>
      <c r="I62" s="111">
        <v>6</v>
      </c>
      <c r="J62" s="43" t="s">
        <v>184</v>
      </c>
      <c r="K62" s="9" t="s">
        <v>58</v>
      </c>
      <c r="L62" s="28">
        <v>1</v>
      </c>
      <c r="M62" s="85" t="s">
        <v>331</v>
      </c>
      <c r="N62" s="10">
        <v>72</v>
      </c>
      <c r="O62" s="10">
        <v>1</v>
      </c>
      <c r="P62" s="17" t="s">
        <v>293</v>
      </c>
      <c r="Q62" s="18">
        <v>5.28</v>
      </c>
      <c r="R62" s="171">
        <v>64.6272</v>
      </c>
      <c r="S62" s="172">
        <v>38.77632</v>
      </c>
      <c r="T62" s="170">
        <v>0.6</v>
      </c>
    </row>
    <row r="63" spans="1:20" s="12" customFormat="1" ht="37.5" customHeight="1">
      <c r="A63" s="109"/>
      <c r="B63" s="106"/>
      <c r="C63" s="106"/>
      <c r="D63" s="120"/>
      <c r="E63" s="106"/>
      <c r="F63" s="114"/>
      <c r="G63" s="123"/>
      <c r="H63" s="106"/>
      <c r="I63" s="112"/>
      <c r="J63" s="44" t="s">
        <v>185</v>
      </c>
      <c r="K63" s="76" t="s">
        <v>453</v>
      </c>
      <c r="L63" s="29">
        <v>4</v>
      </c>
      <c r="M63" s="77" t="s">
        <v>331</v>
      </c>
      <c r="N63" s="20">
        <v>72</v>
      </c>
      <c r="O63" s="13">
        <v>1</v>
      </c>
      <c r="P63" s="13" t="s">
        <v>303</v>
      </c>
      <c r="Q63" s="15">
        <v>5.28</v>
      </c>
      <c r="R63" s="165">
        <v>380.16</v>
      </c>
      <c r="S63" s="166">
        <v>228.096</v>
      </c>
      <c r="T63" s="167">
        <v>0.6</v>
      </c>
    </row>
    <row r="64" spans="1:20" s="12" customFormat="1" ht="34.5" customHeight="1">
      <c r="A64" s="109"/>
      <c r="B64" s="106"/>
      <c r="C64" s="106"/>
      <c r="D64" s="120"/>
      <c r="E64" s="106"/>
      <c r="F64" s="114"/>
      <c r="G64" s="123"/>
      <c r="H64" s="106"/>
      <c r="I64" s="112"/>
      <c r="J64" s="44" t="s">
        <v>186</v>
      </c>
      <c r="K64" s="19" t="s">
        <v>85</v>
      </c>
      <c r="L64" s="29">
        <v>6</v>
      </c>
      <c r="M64" s="76" t="s">
        <v>331</v>
      </c>
      <c r="N64" s="20">
        <v>72</v>
      </c>
      <c r="O64" s="13">
        <v>1</v>
      </c>
      <c r="P64" s="13" t="s">
        <v>303</v>
      </c>
      <c r="Q64" s="15">
        <v>5.28</v>
      </c>
      <c r="R64" s="165">
        <v>767.52</v>
      </c>
      <c r="S64" s="166">
        <v>460.51199999999994</v>
      </c>
      <c r="T64" s="167">
        <v>0.6</v>
      </c>
    </row>
    <row r="65" spans="1:20" s="12" customFormat="1" ht="36" customHeight="1" thickBot="1">
      <c r="A65" s="109"/>
      <c r="B65" s="106"/>
      <c r="C65" s="106"/>
      <c r="D65" s="120"/>
      <c r="E65" s="106"/>
      <c r="F65" s="114"/>
      <c r="G65" s="123"/>
      <c r="H65" s="106"/>
      <c r="I65" s="112"/>
      <c r="J65" s="44" t="s">
        <v>187</v>
      </c>
      <c r="K65" s="19" t="s">
        <v>86</v>
      </c>
      <c r="L65" s="29">
        <v>9</v>
      </c>
      <c r="M65" s="91" t="s">
        <v>331</v>
      </c>
      <c r="N65" s="66">
        <v>72</v>
      </c>
      <c r="O65" s="13">
        <v>1</v>
      </c>
      <c r="P65" s="13" t="s">
        <v>303</v>
      </c>
      <c r="Q65" s="15">
        <v>5.28</v>
      </c>
      <c r="R65" s="168">
        <v>135.9072</v>
      </c>
      <c r="S65" s="168">
        <v>81.54431999999998</v>
      </c>
      <c r="T65" s="169">
        <v>0.6</v>
      </c>
    </row>
    <row r="66" spans="1:20" s="12" customFormat="1" ht="27" customHeight="1" thickTop="1">
      <c r="A66" s="108" t="s">
        <v>71</v>
      </c>
      <c r="B66" s="105" t="s">
        <v>433</v>
      </c>
      <c r="C66" s="105" t="s">
        <v>445</v>
      </c>
      <c r="D66" s="105" t="s">
        <v>231</v>
      </c>
      <c r="E66" s="105" t="s">
        <v>56</v>
      </c>
      <c r="F66" s="143" t="s">
        <v>57</v>
      </c>
      <c r="G66" s="122" t="s">
        <v>154</v>
      </c>
      <c r="H66" s="105" t="s">
        <v>446</v>
      </c>
      <c r="I66" s="111">
        <v>6</v>
      </c>
      <c r="J66" s="78" t="s">
        <v>188</v>
      </c>
      <c r="K66" s="82" t="s">
        <v>58</v>
      </c>
      <c r="L66" s="79">
        <v>1</v>
      </c>
      <c r="M66" s="69" t="s">
        <v>256</v>
      </c>
      <c r="N66" s="17">
        <v>7717</v>
      </c>
      <c r="O66" s="17">
        <v>1</v>
      </c>
      <c r="P66" s="17" t="s">
        <v>293</v>
      </c>
      <c r="Q66" s="18">
        <v>9.37</v>
      </c>
      <c r="R66" s="171">
        <v>12292.4093</v>
      </c>
      <c r="S66" s="172">
        <v>7375.44558</v>
      </c>
      <c r="T66" s="170">
        <v>0.6</v>
      </c>
    </row>
    <row r="67" spans="1:20" s="12" customFormat="1" ht="24" customHeight="1">
      <c r="A67" s="121"/>
      <c r="B67" s="120"/>
      <c r="C67" s="106"/>
      <c r="D67" s="106"/>
      <c r="E67" s="106"/>
      <c r="F67" s="128"/>
      <c r="G67" s="123"/>
      <c r="H67" s="120"/>
      <c r="I67" s="112"/>
      <c r="J67" s="80" t="s">
        <v>189</v>
      </c>
      <c r="K67" s="76" t="s">
        <v>453</v>
      </c>
      <c r="L67" s="81">
        <v>4</v>
      </c>
      <c r="M67" s="46" t="s">
        <v>266</v>
      </c>
      <c r="N67" s="13">
        <v>7200</v>
      </c>
      <c r="O67" s="13">
        <v>1</v>
      </c>
      <c r="P67" s="13" t="s">
        <v>303</v>
      </c>
      <c r="Q67" s="15">
        <v>9.37</v>
      </c>
      <c r="R67" s="165">
        <v>22263.12</v>
      </c>
      <c r="S67" s="166">
        <v>17810.496</v>
      </c>
      <c r="T67" s="167">
        <v>0.8</v>
      </c>
    </row>
    <row r="68" spans="1:20" s="12" customFormat="1" ht="48" customHeight="1">
      <c r="A68" s="121"/>
      <c r="B68" s="120"/>
      <c r="C68" s="106"/>
      <c r="D68" s="106"/>
      <c r="E68" s="106"/>
      <c r="F68" s="128"/>
      <c r="G68" s="123"/>
      <c r="H68" s="120"/>
      <c r="I68" s="112"/>
      <c r="J68" s="80" t="s">
        <v>190</v>
      </c>
      <c r="K68" s="76" t="s">
        <v>81</v>
      </c>
      <c r="L68" s="81">
        <v>9</v>
      </c>
      <c r="M68" s="46" t="s">
        <v>267</v>
      </c>
      <c r="N68" s="13">
        <f>7200*2</f>
        <v>14400</v>
      </c>
      <c r="O68" s="13">
        <v>1</v>
      </c>
      <c r="P68" s="13" t="s">
        <v>303</v>
      </c>
      <c r="Q68" s="15">
        <v>9.37</v>
      </c>
      <c r="R68" s="165">
        <v>74910.24</v>
      </c>
      <c r="S68" s="166">
        <v>44946.14399999999</v>
      </c>
      <c r="T68" s="167">
        <v>0.6</v>
      </c>
    </row>
    <row r="69" spans="1:20" s="12" customFormat="1" ht="68.25" customHeight="1">
      <c r="A69" s="121"/>
      <c r="B69" s="120"/>
      <c r="C69" s="106"/>
      <c r="D69" s="106"/>
      <c r="E69" s="106"/>
      <c r="F69" s="128"/>
      <c r="G69" s="123"/>
      <c r="H69" s="120"/>
      <c r="I69" s="112"/>
      <c r="J69" s="80" t="s">
        <v>385</v>
      </c>
      <c r="K69" s="76" t="s">
        <v>128</v>
      </c>
      <c r="L69" s="81">
        <v>9</v>
      </c>
      <c r="M69" s="46" t="s">
        <v>268</v>
      </c>
      <c r="N69" s="13">
        <v>72</v>
      </c>
      <c r="O69" s="13">
        <v>1</v>
      </c>
      <c r="P69" s="13" t="s">
        <v>293</v>
      </c>
      <c r="Q69" s="15">
        <v>9.37</v>
      </c>
      <c r="R69" s="165">
        <v>255.0312</v>
      </c>
      <c r="S69" s="166">
        <v>204.02496000000002</v>
      </c>
      <c r="T69" s="167">
        <v>0.8</v>
      </c>
    </row>
    <row r="70" spans="1:20" s="12" customFormat="1" ht="33.75">
      <c r="A70" s="121"/>
      <c r="B70" s="120"/>
      <c r="C70" s="106"/>
      <c r="D70" s="106"/>
      <c r="E70" s="106"/>
      <c r="F70" s="128"/>
      <c r="G70" s="123"/>
      <c r="H70" s="120"/>
      <c r="I70" s="112"/>
      <c r="J70" s="80" t="s">
        <v>386</v>
      </c>
      <c r="K70" s="76" t="s">
        <v>454</v>
      </c>
      <c r="L70" s="81">
        <v>4</v>
      </c>
      <c r="M70" s="46" t="s">
        <v>318</v>
      </c>
      <c r="N70" s="13">
        <v>72</v>
      </c>
      <c r="O70" s="13">
        <v>1</v>
      </c>
      <c r="P70" s="13" t="s">
        <v>303</v>
      </c>
      <c r="Q70" s="15">
        <v>9.37</v>
      </c>
      <c r="R70" s="165">
        <v>222.63119999999998</v>
      </c>
      <c r="S70" s="166">
        <v>178.10496</v>
      </c>
      <c r="T70" s="167">
        <v>0.8</v>
      </c>
    </row>
    <row r="71" spans="1:20" s="12" customFormat="1" ht="90.75" customHeight="1">
      <c r="A71" s="121"/>
      <c r="B71" s="120"/>
      <c r="C71" s="106"/>
      <c r="D71" s="106"/>
      <c r="E71" s="106"/>
      <c r="F71" s="128"/>
      <c r="G71" s="123"/>
      <c r="H71" s="120"/>
      <c r="I71" s="112"/>
      <c r="J71" s="80" t="s">
        <v>387</v>
      </c>
      <c r="K71" s="16" t="s">
        <v>94</v>
      </c>
      <c r="L71" s="81">
        <v>6</v>
      </c>
      <c r="M71" s="46" t="s">
        <v>256</v>
      </c>
      <c r="N71" s="13">
        <v>7717</v>
      </c>
      <c r="O71" s="13">
        <v>1</v>
      </c>
      <c r="P71" s="13" t="s">
        <v>303</v>
      </c>
      <c r="Q71" s="15">
        <v>9.37</v>
      </c>
      <c r="R71" s="165">
        <v>75395.09</v>
      </c>
      <c r="S71" s="166">
        <v>22618.527</v>
      </c>
      <c r="T71" s="167">
        <v>0.3</v>
      </c>
    </row>
    <row r="72" spans="1:20" s="12" customFormat="1" ht="90" customHeight="1">
      <c r="A72" s="121"/>
      <c r="B72" s="120"/>
      <c r="C72" s="106"/>
      <c r="D72" s="106"/>
      <c r="E72" s="106"/>
      <c r="F72" s="128"/>
      <c r="G72" s="123"/>
      <c r="H72" s="120"/>
      <c r="I72" s="112"/>
      <c r="J72" s="80" t="s">
        <v>388</v>
      </c>
      <c r="K72" s="76" t="s">
        <v>280</v>
      </c>
      <c r="L72" s="81">
        <v>6</v>
      </c>
      <c r="M72" s="46" t="s">
        <v>319</v>
      </c>
      <c r="N72" s="13">
        <v>157</v>
      </c>
      <c r="O72" s="13">
        <v>1</v>
      </c>
      <c r="P72" s="13" t="s">
        <v>303</v>
      </c>
      <c r="Q72" s="15">
        <v>9.37</v>
      </c>
      <c r="R72" s="165">
        <v>798.345</v>
      </c>
      <c r="S72" s="166">
        <v>239.5035</v>
      </c>
      <c r="T72" s="167">
        <v>0.3</v>
      </c>
    </row>
    <row r="73" spans="1:20" s="12" customFormat="1" ht="67.5">
      <c r="A73" s="121"/>
      <c r="B73" s="120"/>
      <c r="C73" s="106"/>
      <c r="D73" s="106"/>
      <c r="E73" s="106"/>
      <c r="F73" s="128"/>
      <c r="G73" s="123"/>
      <c r="H73" s="120"/>
      <c r="I73" s="112"/>
      <c r="J73" s="80" t="s">
        <v>389</v>
      </c>
      <c r="K73" s="76" t="s">
        <v>317</v>
      </c>
      <c r="L73" s="81">
        <v>10</v>
      </c>
      <c r="M73" s="46" t="s">
        <v>320</v>
      </c>
      <c r="N73" s="20">
        <f>7717*4</f>
        <v>30868</v>
      </c>
      <c r="O73" s="20">
        <v>1</v>
      </c>
      <c r="P73" s="13" t="s">
        <v>303</v>
      </c>
      <c r="Q73" s="15">
        <v>9.37</v>
      </c>
      <c r="R73" s="165">
        <v>208204.66</v>
      </c>
      <c r="S73" s="166">
        <v>124922.79599999997</v>
      </c>
      <c r="T73" s="167">
        <v>0.6</v>
      </c>
    </row>
    <row r="74" spans="1:20" s="12" customFormat="1" ht="47.25" customHeight="1">
      <c r="A74" s="121"/>
      <c r="B74" s="120"/>
      <c r="C74" s="106"/>
      <c r="D74" s="106"/>
      <c r="E74" s="106"/>
      <c r="F74" s="128"/>
      <c r="G74" s="123"/>
      <c r="H74" s="120"/>
      <c r="I74" s="112"/>
      <c r="J74" s="80" t="s">
        <v>390</v>
      </c>
      <c r="K74" s="77" t="s">
        <v>435</v>
      </c>
      <c r="L74" s="81">
        <v>10</v>
      </c>
      <c r="M74" s="46" t="s">
        <v>436</v>
      </c>
      <c r="N74" s="66">
        <f>157*4</f>
        <v>628</v>
      </c>
      <c r="O74" s="66">
        <v>1</v>
      </c>
      <c r="P74" s="47" t="s">
        <v>303</v>
      </c>
      <c r="Q74" s="22">
        <v>9.37</v>
      </c>
      <c r="R74" s="165">
        <v>4235.86</v>
      </c>
      <c r="S74" s="166">
        <v>2541.5159999999996</v>
      </c>
      <c r="T74" s="167">
        <v>0.6</v>
      </c>
    </row>
    <row r="75" spans="1:20" s="12" customFormat="1" ht="89.25" customHeight="1">
      <c r="A75" s="121"/>
      <c r="B75" s="120"/>
      <c r="C75" s="106"/>
      <c r="D75" s="106"/>
      <c r="E75" s="106"/>
      <c r="F75" s="128"/>
      <c r="G75" s="123"/>
      <c r="H75" s="120"/>
      <c r="I75" s="112"/>
      <c r="J75" s="80" t="s">
        <v>391</v>
      </c>
      <c r="K75" s="77" t="s">
        <v>281</v>
      </c>
      <c r="L75" s="81">
        <v>4</v>
      </c>
      <c r="M75" s="46" t="s">
        <v>321</v>
      </c>
      <c r="N75" s="66">
        <v>20</v>
      </c>
      <c r="O75" s="66">
        <v>1</v>
      </c>
      <c r="P75" s="47" t="s">
        <v>303</v>
      </c>
      <c r="Q75" s="22">
        <v>9.37</v>
      </c>
      <c r="R75" s="165">
        <v>195.4</v>
      </c>
      <c r="S75" s="166">
        <v>58.62</v>
      </c>
      <c r="T75" s="167">
        <v>0.3</v>
      </c>
    </row>
    <row r="76" spans="1:20" s="12" customFormat="1" ht="45.75" customHeight="1">
      <c r="A76" s="121"/>
      <c r="B76" s="120"/>
      <c r="C76" s="106"/>
      <c r="D76" s="106"/>
      <c r="E76" s="106"/>
      <c r="F76" s="128"/>
      <c r="G76" s="123"/>
      <c r="H76" s="120"/>
      <c r="I76" s="112"/>
      <c r="J76" s="80" t="s">
        <v>392</v>
      </c>
      <c r="K76" s="77" t="s">
        <v>447</v>
      </c>
      <c r="L76" s="81">
        <v>10</v>
      </c>
      <c r="M76" s="46" t="s">
        <v>437</v>
      </c>
      <c r="N76" s="13">
        <f>20*5</f>
        <v>100</v>
      </c>
      <c r="O76" s="13">
        <v>1</v>
      </c>
      <c r="P76" s="13" t="s">
        <v>303</v>
      </c>
      <c r="Q76" s="15">
        <v>9.37</v>
      </c>
      <c r="R76" s="165">
        <v>674.5</v>
      </c>
      <c r="S76" s="166">
        <v>404.7</v>
      </c>
      <c r="T76" s="167">
        <v>0.6</v>
      </c>
    </row>
    <row r="77" spans="1:20" s="12" customFormat="1" ht="27.75" customHeight="1" thickBot="1">
      <c r="A77" s="121"/>
      <c r="B77" s="120"/>
      <c r="C77" s="106"/>
      <c r="D77" s="106"/>
      <c r="E77" s="106"/>
      <c r="F77" s="128"/>
      <c r="G77" s="123"/>
      <c r="H77" s="120"/>
      <c r="I77" s="112"/>
      <c r="J77" s="80" t="s">
        <v>434</v>
      </c>
      <c r="K77" s="76" t="s">
        <v>310</v>
      </c>
      <c r="L77" s="81">
        <v>11</v>
      </c>
      <c r="M77" s="76" t="s">
        <v>256</v>
      </c>
      <c r="N77" s="20">
        <v>7717</v>
      </c>
      <c r="O77" s="20">
        <v>1</v>
      </c>
      <c r="P77" s="61" t="s">
        <v>303</v>
      </c>
      <c r="Q77" s="15">
        <v>9.37</v>
      </c>
      <c r="R77" s="168">
        <v>24633.435699999998</v>
      </c>
      <c r="S77" s="168">
        <v>14780.061419999998</v>
      </c>
      <c r="T77" s="169">
        <v>0.6</v>
      </c>
    </row>
    <row r="78" spans="1:20" s="12" customFormat="1" ht="38.25" customHeight="1" thickTop="1">
      <c r="A78" s="108" t="s">
        <v>55</v>
      </c>
      <c r="B78" s="105" t="s">
        <v>275</v>
      </c>
      <c r="C78" s="105" t="s">
        <v>359</v>
      </c>
      <c r="D78" s="119"/>
      <c r="E78" s="127" t="s">
        <v>56</v>
      </c>
      <c r="F78" s="113" t="s">
        <v>57</v>
      </c>
      <c r="G78" s="122" t="s">
        <v>145</v>
      </c>
      <c r="H78" s="105" t="s">
        <v>133</v>
      </c>
      <c r="I78" s="111">
        <v>6</v>
      </c>
      <c r="J78" s="43" t="s">
        <v>191</v>
      </c>
      <c r="K78" s="9" t="s">
        <v>58</v>
      </c>
      <c r="L78" s="28">
        <v>1</v>
      </c>
      <c r="M78" s="85" t="s">
        <v>337</v>
      </c>
      <c r="N78" s="10">
        <v>450</v>
      </c>
      <c r="O78" s="10">
        <v>0.25</v>
      </c>
      <c r="P78" s="74" t="s">
        <v>293</v>
      </c>
      <c r="Q78" s="18">
        <v>9.37</v>
      </c>
      <c r="R78" s="171">
        <v>179.20125</v>
      </c>
      <c r="S78" s="172">
        <v>161.281125</v>
      </c>
      <c r="T78" s="170">
        <v>0.9</v>
      </c>
    </row>
    <row r="79" spans="1:20" s="12" customFormat="1" ht="40.5" customHeight="1">
      <c r="A79" s="109"/>
      <c r="B79" s="106"/>
      <c r="C79" s="106"/>
      <c r="D79" s="120"/>
      <c r="E79" s="106"/>
      <c r="F79" s="114"/>
      <c r="G79" s="123"/>
      <c r="H79" s="106"/>
      <c r="I79" s="112"/>
      <c r="J79" s="44" t="s">
        <v>192</v>
      </c>
      <c r="K79" s="46" t="s">
        <v>335</v>
      </c>
      <c r="L79" s="29">
        <v>6</v>
      </c>
      <c r="M79" s="46" t="s">
        <v>338</v>
      </c>
      <c r="N79" s="13">
        <v>450</v>
      </c>
      <c r="O79" s="13">
        <v>0.25</v>
      </c>
      <c r="P79" s="13" t="s">
        <v>303</v>
      </c>
      <c r="Q79" s="15">
        <v>9.37</v>
      </c>
      <c r="R79" s="165">
        <v>527.0625</v>
      </c>
      <c r="S79" s="166">
        <v>474.35625</v>
      </c>
      <c r="T79" s="167">
        <v>0.9</v>
      </c>
    </row>
    <row r="80" spans="1:20" s="12" customFormat="1" ht="44.25" customHeight="1">
      <c r="A80" s="109"/>
      <c r="B80" s="106"/>
      <c r="C80" s="106"/>
      <c r="D80" s="120"/>
      <c r="E80" s="106"/>
      <c r="F80" s="114"/>
      <c r="G80" s="123"/>
      <c r="H80" s="106"/>
      <c r="I80" s="112"/>
      <c r="J80" s="44" t="s">
        <v>193</v>
      </c>
      <c r="K80" s="19" t="s">
        <v>129</v>
      </c>
      <c r="L80" s="29">
        <v>6</v>
      </c>
      <c r="M80" s="46" t="s">
        <v>338</v>
      </c>
      <c r="N80" s="13">
        <v>450</v>
      </c>
      <c r="O80" s="13">
        <v>0.25</v>
      </c>
      <c r="P80" s="13" t="s">
        <v>303</v>
      </c>
      <c r="Q80" s="15">
        <v>9.37</v>
      </c>
      <c r="R80" s="165">
        <v>269.15625</v>
      </c>
      <c r="S80" s="166">
        <v>215.325</v>
      </c>
      <c r="T80" s="167">
        <v>0.8</v>
      </c>
    </row>
    <row r="81" spans="1:20" s="12" customFormat="1" ht="33.75" customHeight="1">
      <c r="A81" s="109"/>
      <c r="B81" s="106"/>
      <c r="C81" s="106"/>
      <c r="D81" s="120"/>
      <c r="E81" s="106"/>
      <c r="F81" s="114"/>
      <c r="G81" s="123"/>
      <c r="H81" s="106"/>
      <c r="I81" s="112"/>
      <c r="J81" s="44" t="s">
        <v>194</v>
      </c>
      <c r="K81" s="46" t="s">
        <v>130</v>
      </c>
      <c r="L81" s="29">
        <v>10</v>
      </c>
      <c r="M81" s="46" t="s">
        <v>338</v>
      </c>
      <c r="N81" s="13">
        <v>450</v>
      </c>
      <c r="O81" s="13">
        <v>0.25</v>
      </c>
      <c r="P81" s="13" t="s">
        <v>303</v>
      </c>
      <c r="Q81" s="15">
        <v>9.37</v>
      </c>
      <c r="R81" s="165">
        <v>224.20125</v>
      </c>
      <c r="S81" s="166">
        <v>179.36100000000002</v>
      </c>
      <c r="T81" s="167">
        <v>0.8</v>
      </c>
    </row>
    <row r="82" spans="1:20" s="12" customFormat="1" ht="33.75">
      <c r="A82" s="109"/>
      <c r="B82" s="106"/>
      <c r="C82" s="106"/>
      <c r="D82" s="120"/>
      <c r="E82" s="106"/>
      <c r="F82" s="114"/>
      <c r="G82" s="123"/>
      <c r="H82" s="106"/>
      <c r="I82" s="112"/>
      <c r="J82" s="44" t="s">
        <v>195</v>
      </c>
      <c r="K82" s="46" t="s">
        <v>336</v>
      </c>
      <c r="L82" s="29">
        <v>9</v>
      </c>
      <c r="M82" s="46" t="s">
        <v>338</v>
      </c>
      <c r="N82" s="13">
        <v>450</v>
      </c>
      <c r="O82" s="13">
        <v>0.25</v>
      </c>
      <c r="P82" s="13" t="s">
        <v>303</v>
      </c>
      <c r="Q82" s="15">
        <v>9.37</v>
      </c>
      <c r="R82" s="165">
        <v>445.78125</v>
      </c>
      <c r="S82" s="166">
        <v>133.734375</v>
      </c>
      <c r="T82" s="167">
        <v>0.3</v>
      </c>
    </row>
    <row r="83" spans="1:20" s="12" customFormat="1" ht="47.25" customHeight="1">
      <c r="A83" s="109"/>
      <c r="B83" s="106"/>
      <c r="C83" s="106"/>
      <c r="D83" s="120"/>
      <c r="E83" s="106"/>
      <c r="F83" s="114"/>
      <c r="G83" s="123"/>
      <c r="H83" s="106"/>
      <c r="I83" s="112"/>
      <c r="J83" s="44" t="s">
        <v>196</v>
      </c>
      <c r="K83" s="46" t="s">
        <v>131</v>
      </c>
      <c r="L83" s="29">
        <v>6</v>
      </c>
      <c r="M83" s="46" t="s">
        <v>339</v>
      </c>
      <c r="N83" s="13">
        <v>0</v>
      </c>
      <c r="O83" s="13">
        <v>0.25</v>
      </c>
      <c r="P83" s="13" t="s">
        <v>303</v>
      </c>
      <c r="Q83" s="15">
        <v>9.37</v>
      </c>
      <c r="R83" s="165">
        <v>0</v>
      </c>
      <c r="S83" s="166">
        <v>0</v>
      </c>
      <c r="T83" s="167">
        <v>0.8</v>
      </c>
    </row>
    <row r="84" spans="1:20" s="12" customFormat="1" ht="47.25" customHeight="1">
      <c r="A84" s="136"/>
      <c r="B84" s="116"/>
      <c r="C84" s="116"/>
      <c r="D84" s="131"/>
      <c r="E84" s="116"/>
      <c r="F84" s="114"/>
      <c r="G84" s="124"/>
      <c r="H84" s="116"/>
      <c r="I84" s="112"/>
      <c r="J84" s="93" t="s">
        <v>393</v>
      </c>
      <c r="K84" s="94" t="s">
        <v>439</v>
      </c>
      <c r="L84" s="95">
        <v>6</v>
      </c>
      <c r="M84" s="46" t="s">
        <v>339</v>
      </c>
      <c r="N84" s="96">
        <v>0</v>
      </c>
      <c r="O84" s="96">
        <v>0.25</v>
      </c>
      <c r="P84" s="96" t="s">
        <v>303</v>
      </c>
      <c r="Q84" s="97">
        <v>9.37</v>
      </c>
      <c r="R84" s="165">
        <v>0</v>
      </c>
      <c r="S84" s="166">
        <v>0</v>
      </c>
      <c r="T84" s="167">
        <v>0.8</v>
      </c>
    </row>
    <row r="85" spans="1:20" s="12" customFormat="1" ht="39.75" customHeight="1" thickBot="1">
      <c r="A85" s="110"/>
      <c r="B85" s="107"/>
      <c r="C85" s="107"/>
      <c r="D85" s="132"/>
      <c r="E85" s="107"/>
      <c r="F85" s="115"/>
      <c r="G85" s="125"/>
      <c r="H85" s="107"/>
      <c r="I85" s="126"/>
      <c r="J85" s="63" t="s">
        <v>438</v>
      </c>
      <c r="K85" s="88" t="s">
        <v>132</v>
      </c>
      <c r="L85" s="59">
        <v>10</v>
      </c>
      <c r="M85" s="88" t="s">
        <v>339</v>
      </c>
      <c r="N85" s="61">
        <v>0</v>
      </c>
      <c r="O85" s="61">
        <v>0.25</v>
      </c>
      <c r="P85" s="61" t="s">
        <v>303</v>
      </c>
      <c r="Q85" s="62">
        <v>9.37</v>
      </c>
      <c r="R85" s="168">
        <v>0</v>
      </c>
      <c r="S85" s="168">
        <v>0</v>
      </c>
      <c r="T85" s="169">
        <v>0.8</v>
      </c>
    </row>
    <row r="86" spans="1:20" s="12" customFormat="1" ht="24" customHeight="1" thickTop="1">
      <c r="A86" s="108" t="s">
        <v>55</v>
      </c>
      <c r="B86" s="105" t="s">
        <v>275</v>
      </c>
      <c r="C86" s="105" t="s">
        <v>134</v>
      </c>
      <c r="D86" s="119"/>
      <c r="E86" s="127" t="s">
        <v>56</v>
      </c>
      <c r="F86" s="113" t="s">
        <v>63</v>
      </c>
      <c r="G86" s="122" t="s">
        <v>146</v>
      </c>
      <c r="H86" s="105" t="s">
        <v>340</v>
      </c>
      <c r="I86" s="111">
        <v>6</v>
      </c>
      <c r="J86" s="43" t="s">
        <v>197</v>
      </c>
      <c r="K86" s="69" t="s">
        <v>58</v>
      </c>
      <c r="L86" s="70">
        <v>1</v>
      </c>
      <c r="M86" s="85" t="s">
        <v>266</v>
      </c>
      <c r="N86" s="47">
        <v>7200</v>
      </c>
      <c r="O86" s="47">
        <v>1</v>
      </c>
      <c r="P86" s="47" t="s">
        <v>293</v>
      </c>
      <c r="Q86" s="22">
        <v>9.37</v>
      </c>
      <c r="R86" s="171">
        <v>11468.88</v>
      </c>
      <c r="S86" s="172">
        <v>6881.3279999999995</v>
      </c>
      <c r="T86" s="170">
        <v>0.6</v>
      </c>
    </row>
    <row r="87" spans="1:20" s="12" customFormat="1" ht="24" customHeight="1">
      <c r="A87" s="109"/>
      <c r="B87" s="106"/>
      <c r="C87" s="106"/>
      <c r="D87" s="120"/>
      <c r="E87" s="106"/>
      <c r="F87" s="114"/>
      <c r="G87" s="123"/>
      <c r="H87" s="106"/>
      <c r="I87" s="112"/>
      <c r="J87" s="44" t="s">
        <v>198</v>
      </c>
      <c r="K87" s="69" t="s">
        <v>277</v>
      </c>
      <c r="L87" s="70">
        <v>6</v>
      </c>
      <c r="M87" s="76" t="s">
        <v>266</v>
      </c>
      <c r="N87" s="47">
        <v>7200</v>
      </c>
      <c r="O87" s="47">
        <v>1</v>
      </c>
      <c r="P87" s="47" t="s">
        <v>293</v>
      </c>
      <c r="Q87" s="22">
        <v>9.37</v>
      </c>
      <c r="R87" s="165">
        <v>5397.12</v>
      </c>
      <c r="S87" s="166">
        <v>3238.272</v>
      </c>
      <c r="T87" s="167">
        <v>0.6</v>
      </c>
    </row>
    <row r="88" spans="1:20" s="12" customFormat="1" ht="24" customHeight="1">
      <c r="A88" s="109"/>
      <c r="B88" s="106"/>
      <c r="C88" s="106"/>
      <c r="D88" s="120"/>
      <c r="E88" s="106"/>
      <c r="F88" s="114"/>
      <c r="G88" s="123"/>
      <c r="H88" s="106"/>
      <c r="I88" s="112"/>
      <c r="J88" s="44" t="s">
        <v>199</v>
      </c>
      <c r="K88" s="69" t="s">
        <v>276</v>
      </c>
      <c r="L88" s="70">
        <v>4</v>
      </c>
      <c r="M88" s="77" t="s">
        <v>266</v>
      </c>
      <c r="N88" s="47">
        <v>7200</v>
      </c>
      <c r="O88" s="47">
        <v>1</v>
      </c>
      <c r="P88" s="47" t="s">
        <v>303</v>
      </c>
      <c r="Q88" s="22">
        <v>9.37</v>
      </c>
      <c r="R88" s="165">
        <v>11468.88</v>
      </c>
      <c r="S88" s="166">
        <v>6881.3279999999995</v>
      </c>
      <c r="T88" s="167">
        <v>0.6</v>
      </c>
    </row>
    <row r="89" spans="1:20" s="12" customFormat="1" ht="24" customHeight="1">
      <c r="A89" s="109"/>
      <c r="B89" s="106"/>
      <c r="C89" s="106"/>
      <c r="D89" s="120"/>
      <c r="E89" s="106"/>
      <c r="F89" s="114"/>
      <c r="G89" s="123"/>
      <c r="H89" s="106"/>
      <c r="I89" s="112"/>
      <c r="J89" s="44" t="s">
        <v>394</v>
      </c>
      <c r="K89" s="69" t="s">
        <v>352</v>
      </c>
      <c r="L89" s="70">
        <v>6</v>
      </c>
      <c r="M89" s="76" t="s">
        <v>353</v>
      </c>
      <c r="N89" s="47">
        <v>739</v>
      </c>
      <c r="O89" s="47">
        <v>1</v>
      </c>
      <c r="P89" s="47" t="s">
        <v>293</v>
      </c>
      <c r="Q89" s="22">
        <v>9.37</v>
      </c>
      <c r="R89" s="165">
        <v>1731.1074999999998</v>
      </c>
      <c r="S89" s="166">
        <v>1038.6644999999999</v>
      </c>
      <c r="T89" s="167">
        <v>0.6</v>
      </c>
    </row>
    <row r="90" spans="1:20" s="12" customFormat="1" ht="38.25" customHeight="1">
      <c r="A90" s="109"/>
      <c r="B90" s="106"/>
      <c r="C90" s="106"/>
      <c r="D90" s="120"/>
      <c r="E90" s="106"/>
      <c r="F90" s="114"/>
      <c r="G90" s="123"/>
      <c r="H90" s="106"/>
      <c r="I90" s="112"/>
      <c r="J90" s="44" t="s">
        <v>395</v>
      </c>
      <c r="K90" s="69" t="s">
        <v>354</v>
      </c>
      <c r="L90" s="70">
        <v>6</v>
      </c>
      <c r="M90" s="76" t="s">
        <v>355</v>
      </c>
      <c r="N90" s="47">
        <v>4893</v>
      </c>
      <c r="O90" s="47">
        <v>1</v>
      </c>
      <c r="P90" s="47" t="s">
        <v>303</v>
      </c>
      <c r="Q90" s="22">
        <v>9.37</v>
      </c>
      <c r="R90" s="165">
        <v>12882.779700000001</v>
      </c>
      <c r="S90" s="166">
        <v>7729.667820000001</v>
      </c>
      <c r="T90" s="167">
        <v>0.6</v>
      </c>
    </row>
    <row r="91" spans="1:20" s="12" customFormat="1" ht="36.75" customHeight="1">
      <c r="A91" s="109"/>
      <c r="B91" s="106"/>
      <c r="C91" s="106"/>
      <c r="D91" s="120"/>
      <c r="E91" s="106"/>
      <c r="F91" s="114"/>
      <c r="G91" s="123"/>
      <c r="H91" s="106"/>
      <c r="I91" s="112"/>
      <c r="J91" s="44" t="s">
        <v>396</v>
      </c>
      <c r="K91" s="69" t="s">
        <v>294</v>
      </c>
      <c r="L91" s="70">
        <v>6</v>
      </c>
      <c r="M91" s="76" t="s">
        <v>362</v>
      </c>
      <c r="N91" s="47">
        <v>21600</v>
      </c>
      <c r="O91" s="47">
        <v>1</v>
      </c>
      <c r="P91" s="47" t="s">
        <v>303</v>
      </c>
      <c r="Q91" s="22">
        <v>9.37</v>
      </c>
      <c r="R91" s="165">
        <v>26991.36</v>
      </c>
      <c r="S91" s="166">
        <v>21593.088000000003</v>
      </c>
      <c r="T91" s="167">
        <v>0.8</v>
      </c>
    </row>
    <row r="92" spans="1:20" s="12" customFormat="1" ht="36.75" customHeight="1">
      <c r="A92" s="109"/>
      <c r="B92" s="106"/>
      <c r="C92" s="106"/>
      <c r="D92" s="120"/>
      <c r="E92" s="106"/>
      <c r="F92" s="114"/>
      <c r="G92" s="123"/>
      <c r="H92" s="106"/>
      <c r="I92" s="112"/>
      <c r="J92" s="44" t="s">
        <v>397</v>
      </c>
      <c r="K92" s="69" t="s">
        <v>295</v>
      </c>
      <c r="L92" s="70">
        <v>9</v>
      </c>
      <c r="M92" s="76" t="s">
        <v>358</v>
      </c>
      <c r="N92" s="47">
        <f>3*739</f>
        <v>2217</v>
      </c>
      <c r="O92" s="47">
        <v>1</v>
      </c>
      <c r="P92" s="47" t="s">
        <v>303</v>
      </c>
      <c r="Q92" s="22">
        <v>9.37</v>
      </c>
      <c r="R92" s="165">
        <v>2881.2131999999997</v>
      </c>
      <c r="S92" s="166">
        <v>2593.09188</v>
      </c>
      <c r="T92" s="167">
        <v>0.9</v>
      </c>
    </row>
    <row r="93" spans="1:20" s="12" customFormat="1" ht="24" customHeight="1">
      <c r="A93" s="109"/>
      <c r="B93" s="106"/>
      <c r="C93" s="106"/>
      <c r="D93" s="120"/>
      <c r="E93" s="106"/>
      <c r="F93" s="114"/>
      <c r="G93" s="123"/>
      <c r="H93" s="106"/>
      <c r="I93" s="112"/>
      <c r="J93" s="44" t="s">
        <v>398</v>
      </c>
      <c r="K93" s="69" t="s">
        <v>301</v>
      </c>
      <c r="L93" s="70">
        <v>6</v>
      </c>
      <c r="M93" s="76" t="s">
        <v>284</v>
      </c>
      <c r="N93" s="47">
        <v>1350</v>
      </c>
      <c r="O93" s="47">
        <v>1</v>
      </c>
      <c r="P93" s="47" t="s">
        <v>303</v>
      </c>
      <c r="Q93" s="22">
        <v>9.37</v>
      </c>
      <c r="R93" s="165">
        <v>2217.915</v>
      </c>
      <c r="S93" s="166">
        <v>1330.749</v>
      </c>
      <c r="T93" s="167">
        <v>0.6</v>
      </c>
    </row>
    <row r="94" spans="1:20" s="12" customFormat="1" ht="24" customHeight="1">
      <c r="A94" s="109"/>
      <c r="B94" s="106"/>
      <c r="C94" s="106"/>
      <c r="D94" s="120"/>
      <c r="E94" s="106"/>
      <c r="F94" s="114"/>
      <c r="G94" s="123"/>
      <c r="H94" s="106"/>
      <c r="I94" s="112"/>
      <c r="J94" s="44" t="s">
        <v>400</v>
      </c>
      <c r="K94" s="69" t="s">
        <v>292</v>
      </c>
      <c r="L94" s="70">
        <v>6</v>
      </c>
      <c r="M94" s="76" t="s">
        <v>353</v>
      </c>
      <c r="N94" s="47">
        <v>739</v>
      </c>
      <c r="O94" s="47">
        <v>1</v>
      </c>
      <c r="P94" s="47" t="s">
        <v>303</v>
      </c>
      <c r="Q94" s="22">
        <v>9.37</v>
      </c>
      <c r="R94" s="165">
        <v>1251.0531</v>
      </c>
      <c r="S94" s="166">
        <v>750.6318600000001</v>
      </c>
      <c r="T94" s="167">
        <v>0.6</v>
      </c>
    </row>
    <row r="95" spans="1:20" s="12" customFormat="1" ht="24" customHeight="1" thickBot="1">
      <c r="A95" s="110"/>
      <c r="B95" s="107"/>
      <c r="C95" s="107"/>
      <c r="D95" s="132"/>
      <c r="E95" s="107"/>
      <c r="F95" s="115"/>
      <c r="G95" s="125"/>
      <c r="H95" s="107"/>
      <c r="I95" s="126"/>
      <c r="J95" s="63" t="s">
        <v>399</v>
      </c>
      <c r="K95" s="69" t="s">
        <v>310</v>
      </c>
      <c r="L95" s="70">
        <v>11</v>
      </c>
      <c r="M95" s="86" t="s">
        <v>357</v>
      </c>
      <c r="N95" s="47">
        <v>7200</v>
      </c>
      <c r="O95" s="47">
        <v>1</v>
      </c>
      <c r="P95" s="47" t="s">
        <v>303</v>
      </c>
      <c r="Q95" s="22">
        <v>9.37</v>
      </c>
      <c r="R95" s="168">
        <v>22263.12</v>
      </c>
      <c r="S95" s="168">
        <v>13357.872</v>
      </c>
      <c r="T95" s="169">
        <v>0.6</v>
      </c>
    </row>
    <row r="96" spans="1:20" s="12" customFormat="1" ht="36" customHeight="1" thickTop="1">
      <c r="A96" s="108" t="s">
        <v>55</v>
      </c>
      <c r="B96" s="105" t="s">
        <v>275</v>
      </c>
      <c r="C96" s="105" t="s">
        <v>134</v>
      </c>
      <c r="D96" s="119"/>
      <c r="E96" s="127" t="s">
        <v>56</v>
      </c>
      <c r="F96" s="113" t="s">
        <v>57</v>
      </c>
      <c r="G96" s="122" t="s">
        <v>147</v>
      </c>
      <c r="H96" s="105" t="s">
        <v>360</v>
      </c>
      <c r="I96" s="111">
        <v>6</v>
      </c>
      <c r="J96" s="43" t="s">
        <v>200</v>
      </c>
      <c r="K96" s="9" t="s">
        <v>58</v>
      </c>
      <c r="L96" s="28">
        <v>1</v>
      </c>
      <c r="M96" s="85" t="s">
        <v>258</v>
      </c>
      <c r="N96" s="10">
        <v>30</v>
      </c>
      <c r="O96" s="10">
        <v>1</v>
      </c>
      <c r="P96" s="17" t="s">
        <v>293</v>
      </c>
      <c r="Q96" s="18">
        <v>9.37</v>
      </c>
      <c r="R96" s="171">
        <v>47.787</v>
      </c>
      <c r="S96" s="172">
        <v>28.6722</v>
      </c>
      <c r="T96" s="170">
        <v>0.6</v>
      </c>
    </row>
    <row r="97" spans="1:20" s="12" customFormat="1" ht="34.5" customHeight="1">
      <c r="A97" s="109"/>
      <c r="B97" s="106"/>
      <c r="C97" s="106"/>
      <c r="D97" s="120"/>
      <c r="E97" s="106"/>
      <c r="F97" s="114"/>
      <c r="G97" s="123"/>
      <c r="H97" s="106"/>
      <c r="I97" s="112"/>
      <c r="J97" s="44" t="s">
        <v>201</v>
      </c>
      <c r="K97" s="76" t="s">
        <v>232</v>
      </c>
      <c r="L97" s="29">
        <v>6</v>
      </c>
      <c r="M97" s="46" t="s">
        <v>258</v>
      </c>
      <c r="N97" s="13">
        <v>30</v>
      </c>
      <c r="O97" s="13">
        <v>1</v>
      </c>
      <c r="P97" s="13" t="s">
        <v>293</v>
      </c>
      <c r="Q97" s="15">
        <v>9.37</v>
      </c>
      <c r="R97" s="165">
        <v>22.488</v>
      </c>
      <c r="S97" s="166">
        <v>13.492799999999999</v>
      </c>
      <c r="T97" s="167">
        <v>0.6</v>
      </c>
    </row>
    <row r="98" spans="1:20" s="12" customFormat="1" ht="93" customHeight="1" thickBot="1">
      <c r="A98" s="109"/>
      <c r="B98" s="106"/>
      <c r="C98" s="106"/>
      <c r="D98" s="120"/>
      <c r="E98" s="106"/>
      <c r="F98" s="114"/>
      <c r="G98" s="123"/>
      <c r="H98" s="106"/>
      <c r="I98" s="112"/>
      <c r="J98" s="44" t="s">
        <v>202</v>
      </c>
      <c r="K98" s="46" t="s">
        <v>75</v>
      </c>
      <c r="L98" s="29">
        <v>9</v>
      </c>
      <c r="M98" s="46" t="s">
        <v>258</v>
      </c>
      <c r="N98" s="13">
        <v>30</v>
      </c>
      <c r="O98" s="13">
        <v>1</v>
      </c>
      <c r="P98" s="13" t="s">
        <v>293</v>
      </c>
      <c r="Q98" s="15">
        <v>9.37</v>
      </c>
      <c r="R98" s="168">
        <v>22.488</v>
      </c>
      <c r="S98" s="168">
        <v>13.492799999999999</v>
      </c>
      <c r="T98" s="169">
        <v>0.6</v>
      </c>
    </row>
    <row r="99" spans="1:20" s="12" customFormat="1" ht="38.25" customHeight="1" thickTop="1">
      <c r="A99" s="108" t="s">
        <v>55</v>
      </c>
      <c r="B99" s="105" t="s">
        <v>275</v>
      </c>
      <c r="C99" s="105" t="s">
        <v>134</v>
      </c>
      <c r="D99" s="119"/>
      <c r="E99" s="127" t="s">
        <v>56</v>
      </c>
      <c r="F99" s="113" t="s">
        <v>57</v>
      </c>
      <c r="G99" s="122" t="s">
        <v>148</v>
      </c>
      <c r="H99" s="105" t="s">
        <v>251</v>
      </c>
      <c r="I99" s="111">
        <v>6</v>
      </c>
      <c r="J99" s="43" t="s">
        <v>203</v>
      </c>
      <c r="K99" s="9" t="s">
        <v>58</v>
      </c>
      <c r="L99" s="28">
        <v>1</v>
      </c>
      <c r="M99" s="85" t="s">
        <v>257</v>
      </c>
      <c r="N99" s="10">
        <v>200</v>
      </c>
      <c r="O99" s="10">
        <v>1</v>
      </c>
      <c r="P99" s="17" t="s">
        <v>293</v>
      </c>
      <c r="Q99" s="18">
        <v>9.37</v>
      </c>
      <c r="R99" s="171">
        <v>318.58</v>
      </c>
      <c r="S99" s="172">
        <v>191.148</v>
      </c>
      <c r="T99" s="170">
        <v>0.6</v>
      </c>
    </row>
    <row r="100" spans="1:20" s="12" customFormat="1" ht="38.25" customHeight="1">
      <c r="A100" s="109"/>
      <c r="B100" s="106"/>
      <c r="C100" s="106"/>
      <c r="D100" s="120"/>
      <c r="E100" s="106"/>
      <c r="F100" s="114"/>
      <c r="G100" s="123"/>
      <c r="H100" s="106"/>
      <c r="I100" s="112"/>
      <c r="J100" s="44" t="s">
        <v>401</v>
      </c>
      <c r="K100" s="76" t="s">
        <v>232</v>
      </c>
      <c r="L100" s="29">
        <v>6</v>
      </c>
      <c r="M100" s="76" t="s">
        <v>257</v>
      </c>
      <c r="N100" s="13">
        <v>200</v>
      </c>
      <c r="O100" s="13">
        <v>1</v>
      </c>
      <c r="P100" s="13" t="s">
        <v>293</v>
      </c>
      <c r="Q100" s="15">
        <v>9.37</v>
      </c>
      <c r="R100" s="165">
        <v>468.5</v>
      </c>
      <c r="S100" s="166">
        <v>281.1</v>
      </c>
      <c r="T100" s="167">
        <v>0.6</v>
      </c>
    </row>
    <row r="101" spans="1:20" s="12" customFormat="1" ht="87.75" customHeight="1" thickBot="1">
      <c r="A101" s="109"/>
      <c r="B101" s="106"/>
      <c r="C101" s="106"/>
      <c r="D101" s="120"/>
      <c r="E101" s="106"/>
      <c r="F101" s="114"/>
      <c r="G101" s="123"/>
      <c r="H101" s="106"/>
      <c r="I101" s="112"/>
      <c r="J101" s="44" t="s">
        <v>402</v>
      </c>
      <c r="K101" s="46" t="s">
        <v>75</v>
      </c>
      <c r="L101" s="29">
        <v>9</v>
      </c>
      <c r="M101" s="77" t="s">
        <v>257</v>
      </c>
      <c r="N101" s="13">
        <v>200</v>
      </c>
      <c r="O101" s="13">
        <v>1</v>
      </c>
      <c r="P101" s="13" t="s">
        <v>293</v>
      </c>
      <c r="Q101" s="15">
        <v>9.37</v>
      </c>
      <c r="R101" s="168">
        <v>149.92</v>
      </c>
      <c r="S101" s="168">
        <v>89.95199999999998</v>
      </c>
      <c r="T101" s="169">
        <v>0.6</v>
      </c>
    </row>
    <row r="102" spans="1:20" s="12" customFormat="1" ht="49.5" customHeight="1" thickTop="1">
      <c r="A102" s="108" t="s">
        <v>55</v>
      </c>
      <c r="B102" s="105" t="s">
        <v>275</v>
      </c>
      <c r="C102" s="105" t="s">
        <v>236</v>
      </c>
      <c r="D102" s="119"/>
      <c r="E102" s="127" t="s">
        <v>56</v>
      </c>
      <c r="F102" s="113" t="s">
        <v>57</v>
      </c>
      <c r="G102" s="122" t="s">
        <v>149</v>
      </c>
      <c r="H102" s="105" t="s">
        <v>252</v>
      </c>
      <c r="I102" s="111">
        <v>6</v>
      </c>
      <c r="J102" s="43" t="s">
        <v>204</v>
      </c>
      <c r="K102" s="9" t="s">
        <v>58</v>
      </c>
      <c r="L102" s="28">
        <v>1</v>
      </c>
      <c r="M102" s="85" t="s">
        <v>366</v>
      </c>
      <c r="N102" s="10">
        <v>3695</v>
      </c>
      <c r="O102" s="67">
        <v>1</v>
      </c>
      <c r="P102" s="17" t="s">
        <v>293</v>
      </c>
      <c r="Q102" s="18">
        <v>9.37</v>
      </c>
      <c r="R102" s="171">
        <v>5885.7654999999995</v>
      </c>
      <c r="S102" s="172">
        <v>3531.4592999999995</v>
      </c>
      <c r="T102" s="170">
        <v>0.6</v>
      </c>
    </row>
    <row r="103" spans="1:20" s="12" customFormat="1" ht="47.25" customHeight="1">
      <c r="A103" s="109"/>
      <c r="B103" s="106"/>
      <c r="C103" s="106"/>
      <c r="D103" s="120"/>
      <c r="E103" s="106"/>
      <c r="F103" s="114"/>
      <c r="G103" s="123"/>
      <c r="H103" s="106"/>
      <c r="I103" s="112"/>
      <c r="J103" s="44" t="s">
        <v>205</v>
      </c>
      <c r="K103" s="46" t="s">
        <v>361</v>
      </c>
      <c r="L103" s="29">
        <v>6</v>
      </c>
      <c r="M103" s="77" t="s">
        <v>366</v>
      </c>
      <c r="N103" s="13">
        <v>3695</v>
      </c>
      <c r="O103" s="13">
        <v>1</v>
      </c>
      <c r="P103" s="13" t="s">
        <v>303</v>
      </c>
      <c r="Q103" s="15">
        <v>9.37</v>
      </c>
      <c r="R103" s="165">
        <v>5885.7654999999995</v>
      </c>
      <c r="S103" s="166">
        <v>3531.4592999999995</v>
      </c>
      <c r="T103" s="167">
        <v>0.6</v>
      </c>
    </row>
    <row r="104" spans="1:20" s="12" customFormat="1" ht="24.75" customHeight="1">
      <c r="A104" s="109"/>
      <c r="B104" s="106"/>
      <c r="C104" s="106"/>
      <c r="D104" s="120"/>
      <c r="E104" s="106"/>
      <c r="F104" s="114"/>
      <c r="G104" s="123"/>
      <c r="H104" s="106"/>
      <c r="I104" s="112"/>
      <c r="J104" s="44" t="s">
        <v>243</v>
      </c>
      <c r="K104" s="46" t="s">
        <v>296</v>
      </c>
      <c r="L104" s="29">
        <v>6</v>
      </c>
      <c r="M104" s="46" t="s">
        <v>353</v>
      </c>
      <c r="N104" s="13">
        <v>739</v>
      </c>
      <c r="O104" s="13">
        <v>1</v>
      </c>
      <c r="P104" s="13" t="s">
        <v>303</v>
      </c>
      <c r="Q104" s="15">
        <v>9.37</v>
      </c>
      <c r="R104" s="165">
        <v>3573.065</v>
      </c>
      <c r="S104" s="166">
        <v>3215.7585</v>
      </c>
      <c r="T104" s="167">
        <v>0.9</v>
      </c>
    </row>
    <row r="105" spans="1:20" s="12" customFormat="1" ht="24.75" customHeight="1">
      <c r="A105" s="109"/>
      <c r="B105" s="106"/>
      <c r="C105" s="106"/>
      <c r="D105" s="120"/>
      <c r="E105" s="106"/>
      <c r="F105" s="114"/>
      <c r="G105" s="123"/>
      <c r="H105" s="106"/>
      <c r="I105" s="112"/>
      <c r="J105" s="44" t="s">
        <v>403</v>
      </c>
      <c r="K105" s="46" t="s">
        <v>234</v>
      </c>
      <c r="L105" s="29">
        <v>6</v>
      </c>
      <c r="M105" s="46" t="s">
        <v>353</v>
      </c>
      <c r="N105" s="13">
        <v>739</v>
      </c>
      <c r="O105" s="13">
        <v>1</v>
      </c>
      <c r="P105" s="13" t="s">
        <v>303</v>
      </c>
      <c r="Q105" s="15">
        <v>9.37</v>
      </c>
      <c r="R105" s="165">
        <v>1546.6531000000002</v>
      </c>
      <c r="S105" s="166">
        <v>1391.9877900000001</v>
      </c>
      <c r="T105" s="167">
        <v>0.9</v>
      </c>
    </row>
    <row r="106" spans="1:20" s="12" customFormat="1" ht="36.75" customHeight="1" thickBot="1">
      <c r="A106" s="109"/>
      <c r="B106" s="106"/>
      <c r="C106" s="106"/>
      <c r="D106" s="120"/>
      <c r="E106" s="106"/>
      <c r="F106" s="114"/>
      <c r="G106" s="123"/>
      <c r="H106" s="106"/>
      <c r="I106" s="112"/>
      <c r="J106" s="44" t="s">
        <v>404</v>
      </c>
      <c r="K106" s="46" t="s">
        <v>233</v>
      </c>
      <c r="L106" s="44">
        <v>9</v>
      </c>
      <c r="M106" s="46" t="s">
        <v>353</v>
      </c>
      <c r="N106" s="13">
        <v>739</v>
      </c>
      <c r="O106" s="13">
        <v>1</v>
      </c>
      <c r="P106" s="13" t="s">
        <v>303</v>
      </c>
      <c r="Q106" s="15">
        <v>9.37</v>
      </c>
      <c r="R106" s="168">
        <v>1583.6031</v>
      </c>
      <c r="S106" s="168">
        <v>1425.24279</v>
      </c>
      <c r="T106" s="169">
        <v>0.9</v>
      </c>
    </row>
    <row r="107" spans="1:20" s="12" customFormat="1" ht="24" customHeight="1" thickTop="1">
      <c r="A107" s="108" t="s">
        <v>55</v>
      </c>
      <c r="B107" s="105" t="s">
        <v>275</v>
      </c>
      <c r="C107" s="105" t="s">
        <v>236</v>
      </c>
      <c r="D107" s="119"/>
      <c r="E107" s="127" t="s">
        <v>56</v>
      </c>
      <c r="F107" s="113" t="s">
        <v>57</v>
      </c>
      <c r="G107" s="122" t="s">
        <v>369</v>
      </c>
      <c r="H107" s="105" t="s">
        <v>253</v>
      </c>
      <c r="I107" s="111">
        <v>6</v>
      </c>
      <c r="J107" s="43" t="s">
        <v>405</v>
      </c>
      <c r="K107" s="9" t="s">
        <v>58</v>
      </c>
      <c r="L107" s="28">
        <v>1</v>
      </c>
      <c r="M107" s="85" t="s">
        <v>353</v>
      </c>
      <c r="N107" s="10">
        <v>739</v>
      </c>
      <c r="O107" s="10">
        <v>1</v>
      </c>
      <c r="P107" s="17" t="s">
        <v>293</v>
      </c>
      <c r="Q107" s="18">
        <v>9.37</v>
      </c>
      <c r="R107" s="171">
        <v>1177.1531</v>
      </c>
      <c r="S107" s="172">
        <v>1059.43779</v>
      </c>
      <c r="T107" s="170">
        <v>0.9</v>
      </c>
    </row>
    <row r="108" spans="1:20" s="12" customFormat="1" ht="24" customHeight="1">
      <c r="A108" s="109"/>
      <c r="B108" s="106"/>
      <c r="C108" s="106"/>
      <c r="D108" s="120"/>
      <c r="E108" s="106"/>
      <c r="F108" s="114"/>
      <c r="G108" s="123"/>
      <c r="H108" s="106"/>
      <c r="I108" s="112"/>
      <c r="J108" s="44" t="s">
        <v>406</v>
      </c>
      <c r="K108" s="76" t="s">
        <v>239</v>
      </c>
      <c r="L108" s="29">
        <v>6</v>
      </c>
      <c r="M108" s="46" t="s">
        <v>353</v>
      </c>
      <c r="N108" s="13">
        <v>739</v>
      </c>
      <c r="O108" s="13">
        <v>1</v>
      </c>
      <c r="P108" s="13" t="s">
        <v>303</v>
      </c>
      <c r="Q108" s="15">
        <v>9.37</v>
      </c>
      <c r="R108" s="165">
        <v>1214.1031</v>
      </c>
      <c r="S108" s="166">
        <v>1092.69279</v>
      </c>
      <c r="T108" s="167">
        <v>0.9</v>
      </c>
    </row>
    <row r="109" spans="1:20" s="12" customFormat="1" ht="115.5" customHeight="1" thickBot="1">
      <c r="A109" s="109"/>
      <c r="B109" s="106"/>
      <c r="C109" s="106"/>
      <c r="D109" s="120"/>
      <c r="E109" s="106"/>
      <c r="F109" s="114"/>
      <c r="G109" s="123"/>
      <c r="H109" s="106"/>
      <c r="I109" s="112"/>
      <c r="J109" s="44" t="s">
        <v>407</v>
      </c>
      <c r="K109" s="46" t="s">
        <v>235</v>
      </c>
      <c r="L109" s="29">
        <v>9</v>
      </c>
      <c r="M109" s="46" t="s">
        <v>353</v>
      </c>
      <c r="N109" s="102">
        <v>739</v>
      </c>
      <c r="O109" s="13">
        <v>1</v>
      </c>
      <c r="P109" s="13" t="s">
        <v>293</v>
      </c>
      <c r="Q109" s="15">
        <v>9.37</v>
      </c>
      <c r="R109" s="168">
        <v>1583.6031</v>
      </c>
      <c r="S109" s="168">
        <v>1425.24279</v>
      </c>
      <c r="T109" s="169">
        <v>0.9</v>
      </c>
    </row>
    <row r="110" spans="1:20" s="12" customFormat="1" ht="27" customHeight="1" thickTop="1">
      <c r="A110" s="108" t="s">
        <v>55</v>
      </c>
      <c r="B110" s="105" t="s">
        <v>275</v>
      </c>
      <c r="C110" s="105" t="s">
        <v>138</v>
      </c>
      <c r="D110" s="119"/>
      <c r="E110" s="127" t="s">
        <v>56</v>
      </c>
      <c r="F110" s="113" t="s">
        <v>57</v>
      </c>
      <c r="G110" s="122" t="s">
        <v>370</v>
      </c>
      <c r="H110" s="105" t="s">
        <v>237</v>
      </c>
      <c r="I110" s="111">
        <v>6</v>
      </c>
      <c r="J110" s="43" t="s">
        <v>408</v>
      </c>
      <c r="K110" s="9" t="s">
        <v>58</v>
      </c>
      <c r="L110" s="28">
        <v>1</v>
      </c>
      <c r="M110" s="85" t="s">
        <v>365</v>
      </c>
      <c r="N110" s="10">
        <v>7200</v>
      </c>
      <c r="O110" s="10">
        <v>1</v>
      </c>
      <c r="P110" s="17" t="s">
        <v>303</v>
      </c>
      <c r="Q110" s="18">
        <v>9.37</v>
      </c>
      <c r="R110" s="171">
        <v>11468.88</v>
      </c>
      <c r="S110" s="172">
        <v>6881.3279999999995</v>
      </c>
      <c r="T110" s="170">
        <v>0.6</v>
      </c>
    </row>
    <row r="111" spans="1:20" s="12" customFormat="1" ht="133.5" customHeight="1" thickBot="1">
      <c r="A111" s="109"/>
      <c r="B111" s="106"/>
      <c r="C111" s="106"/>
      <c r="D111" s="120"/>
      <c r="E111" s="106"/>
      <c r="F111" s="114"/>
      <c r="G111" s="123"/>
      <c r="H111" s="106"/>
      <c r="I111" s="112"/>
      <c r="J111" s="44" t="s">
        <v>409</v>
      </c>
      <c r="K111" s="76" t="s">
        <v>364</v>
      </c>
      <c r="L111" s="29">
        <v>11</v>
      </c>
      <c r="M111" s="77" t="s">
        <v>365</v>
      </c>
      <c r="N111" s="13">
        <v>7200</v>
      </c>
      <c r="O111" s="13">
        <v>1</v>
      </c>
      <c r="P111" s="13" t="s">
        <v>303</v>
      </c>
      <c r="Q111" s="15">
        <v>9.37</v>
      </c>
      <c r="R111" s="168">
        <v>7557.12</v>
      </c>
      <c r="S111" s="168">
        <v>6801.407999999999</v>
      </c>
      <c r="T111" s="169">
        <v>0.9</v>
      </c>
    </row>
    <row r="112" spans="1:20" s="12" customFormat="1" ht="39.75" customHeight="1" thickTop="1">
      <c r="A112" s="108" t="s">
        <v>55</v>
      </c>
      <c r="B112" s="105" t="s">
        <v>275</v>
      </c>
      <c r="C112" s="105" t="s">
        <v>138</v>
      </c>
      <c r="D112" s="119"/>
      <c r="E112" s="127" t="s">
        <v>56</v>
      </c>
      <c r="F112" s="113" t="s">
        <v>57</v>
      </c>
      <c r="G112" s="122" t="s">
        <v>371</v>
      </c>
      <c r="H112" s="105" t="s">
        <v>238</v>
      </c>
      <c r="I112" s="111">
        <v>6</v>
      </c>
      <c r="J112" s="43" t="s">
        <v>410</v>
      </c>
      <c r="K112" s="9" t="s">
        <v>58</v>
      </c>
      <c r="L112" s="28">
        <v>1</v>
      </c>
      <c r="M112" s="85" t="s">
        <v>366</v>
      </c>
      <c r="N112" s="10">
        <v>3695</v>
      </c>
      <c r="O112" s="10">
        <v>1</v>
      </c>
      <c r="P112" s="17" t="s">
        <v>293</v>
      </c>
      <c r="Q112" s="18">
        <v>9.37</v>
      </c>
      <c r="R112" s="171">
        <v>5885.7654999999995</v>
      </c>
      <c r="S112" s="172">
        <v>3531.4592999999995</v>
      </c>
      <c r="T112" s="170">
        <v>0.6</v>
      </c>
    </row>
    <row r="113" spans="1:20" s="12" customFormat="1" ht="36.75" customHeight="1">
      <c r="A113" s="109"/>
      <c r="B113" s="106"/>
      <c r="C113" s="106"/>
      <c r="D113" s="120"/>
      <c r="E113" s="106"/>
      <c r="F113" s="114"/>
      <c r="G113" s="123"/>
      <c r="H113" s="106"/>
      <c r="I113" s="112"/>
      <c r="J113" s="44" t="s">
        <v>411</v>
      </c>
      <c r="K113" s="76" t="s">
        <v>135</v>
      </c>
      <c r="L113" s="29">
        <v>5</v>
      </c>
      <c r="M113" s="76" t="s">
        <v>366</v>
      </c>
      <c r="N113" s="20">
        <v>3695</v>
      </c>
      <c r="O113" s="13">
        <v>1</v>
      </c>
      <c r="P113" s="13" t="s">
        <v>303</v>
      </c>
      <c r="Q113" s="15">
        <v>9.37</v>
      </c>
      <c r="R113" s="165">
        <v>3139.2719999999995</v>
      </c>
      <c r="S113" s="166">
        <v>2825.3447999999994</v>
      </c>
      <c r="T113" s="167">
        <v>0.9</v>
      </c>
    </row>
    <row r="114" spans="1:20" s="12" customFormat="1" ht="105" customHeight="1" thickBot="1">
      <c r="A114" s="109"/>
      <c r="B114" s="106"/>
      <c r="C114" s="106"/>
      <c r="D114" s="120"/>
      <c r="E114" s="106"/>
      <c r="F114" s="114"/>
      <c r="G114" s="123"/>
      <c r="H114" s="106"/>
      <c r="I114" s="112"/>
      <c r="J114" s="44" t="s">
        <v>412</v>
      </c>
      <c r="K114" s="46" t="s">
        <v>136</v>
      </c>
      <c r="L114" s="29">
        <v>9</v>
      </c>
      <c r="M114" s="77" t="s">
        <v>366</v>
      </c>
      <c r="N114" s="66">
        <v>3695</v>
      </c>
      <c r="O114" s="13">
        <v>1</v>
      </c>
      <c r="P114" s="13" t="s">
        <v>303</v>
      </c>
      <c r="Q114" s="15">
        <v>9.37</v>
      </c>
      <c r="R114" s="168">
        <v>4247.772</v>
      </c>
      <c r="S114" s="168">
        <v>3822.9948</v>
      </c>
      <c r="T114" s="169">
        <v>0.9</v>
      </c>
    </row>
    <row r="115" spans="1:20" s="12" customFormat="1" ht="12" customHeight="1" thickTop="1">
      <c r="A115" s="108" t="s">
        <v>55</v>
      </c>
      <c r="B115" s="105" t="s">
        <v>275</v>
      </c>
      <c r="C115" s="105" t="s">
        <v>137</v>
      </c>
      <c r="D115" s="119"/>
      <c r="E115" s="127" t="s">
        <v>56</v>
      </c>
      <c r="F115" s="113" t="s">
        <v>57</v>
      </c>
      <c r="G115" s="122" t="s">
        <v>372</v>
      </c>
      <c r="H115" s="105" t="s">
        <v>144</v>
      </c>
      <c r="I115" s="111">
        <v>6</v>
      </c>
      <c r="J115" s="43" t="s">
        <v>413</v>
      </c>
      <c r="K115" s="9" t="s">
        <v>58</v>
      </c>
      <c r="L115" s="28">
        <v>1</v>
      </c>
      <c r="M115" s="9" t="s">
        <v>363</v>
      </c>
      <c r="N115" s="10">
        <v>22490</v>
      </c>
      <c r="O115" s="10"/>
      <c r="P115" s="17" t="s">
        <v>293</v>
      </c>
      <c r="Q115" s="18">
        <v>9.37</v>
      </c>
      <c r="R115" s="171">
        <v>35824.320999999996</v>
      </c>
      <c r="S115" s="172">
        <v>21494.592599999996</v>
      </c>
      <c r="T115" s="170">
        <v>0.6</v>
      </c>
    </row>
    <row r="116" spans="1:20" s="12" customFormat="1" ht="149.25" customHeight="1" thickBot="1">
      <c r="A116" s="109"/>
      <c r="B116" s="106"/>
      <c r="C116" s="106"/>
      <c r="D116" s="120"/>
      <c r="E116" s="106"/>
      <c r="F116" s="114"/>
      <c r="G116" s="123"/>
      <c r="H116" s="106"/>
      <c r="I116" s="112"/>
      <c r="J116" s="44" t="s">
        <v>414</v>
      </c>
      <c r="K116" s="76" t="s">
        <v>297</v>
      </c>
      <c r="L116" s="29">
        <v>11</v>
      </c>
      <c r="M116" s="19" t="s">
        <v>363</v>
      </c>
      <c r="N116" s="13">
        <v>22490</v>
      </c>
      <c r="O116" s="13"/>
      <c r="P116" s="13" t="s">
        <v>303</v>
      </c>
      <c r="Q116" s="15">
        <v>9.37</v>
      </c>
      <c r="R116" s="168">
        <v>19107.503999999997</v>
      </c>
      <c r="S116" s="168">
        <v>17196.753599999996</v>
      </c>
      <c r="T116" s="169">
        <v>0.9</v>
      </c>
    </row>
    <row r="117" spans="1:20" s="12" customFormat="1" ht="24.75" customHeight="1" thickTop="1">
      <c r="A117" s="108" t="s">
        <v>55</v>
      </c>
      <c r="B117" s="105" t="s">
        <v>275</v>
      </c>
      <c r="C117" s="105" t="s">
        <v>139</v>
      </c>
      <c r="D117" s="119"/>
      <c r="E117" s="127" t="s">
        <v>56</v>
      </c>
      <c r="F117" s="113" t="s">
        <v>57</v>
      </c>
      <c r="G117" s="122" t="s">
        <v>150</v>
      </c>
      <c r="H117" s="105" t="s">
        <v>140</v>
      </c>
      <c r="I117" s="111">
        <v>6</v>
      </c>
      <c r="J117" s="43" t="s">
        <v>206</v>
      </c>
      <c r="K117" s="9" t="s">
        <v>58</v>
      </c>
      <c r="L117" s="28">
        <v>1</v>
      </c>
      <c r="M117" s="85" t="s">
        <v>259</v>
      </c>
      <c r="N117" s="10">
        <v>35</v>
      </c>
      <c r="O117" s="10">
        <v>1</v>
      </c>
      <c r="P117" s="17" t="s">
        <v>293</v>
      </c>
      <c r="Q117" s="18">
        <v>9.37</v>
      </c>
      <c r="R117" s="171">
        <v>55.7515</v>
      </c>
      <c r="S117" s="172">
        <v>33.4509</v>
      </c>
      <c r="T117" s="170">
        <v>0.6</v>
      </c>
    </row>
    <row r="118" spans="1:20" s="12" customFormat="1" ht="24" customHeight="1">
      <c r="A118" s="109"/>
      <c r="B118" s="106"/>
      <c r="C118" s="106"/>
      <c r="D118" s="120"/>
      <c r="E118" s="106"/>
      <c r="F118" s="114"/>
      <c r="G118" s="123"/>
      <c r="H118" s="106"/>
      <c r="I118" s="112"/>
      <c r="J118" s="44" t="s">
        <v>207</v>
      </c>
      <c r="K118" s="76" t="s">
        <v>141</v>
      </c>
      <c r="L118" s="29">
        <v>6</v>
      </c>
      <c r="M118" s="46" t="s">
        <v>259</v>
      </c>
      <c r="N118" s="13">
        <v>35</v>
      </c>
      <c r="O118" s="13">
        <v>1</v>
      </c>
      <c r="P118" s="13" t="s">
        <v>303</v>
      </c>
      <c r="Q118" s="15">
        <v>9.37</v>
      </c>
      <c r="R118" s="165">
        <v>167.475</v>
      </c>
      <c r="S118" s="166">
        <v>100.485</v>
      </c>
      <c r="T118" s="167">
        <v>0.6</v>
      </c>
    </row>
    <row r="119" spans="1:20" s="12" customFormat="1" ht="111.75" customHeight="1" thickBot="1">
      <c r="A119" s="109"/>
      <c r="B119" s="106"/>
      <c r="C119" s="106"/>
      <c r="D119" s="120"/>
      <c r="E119" s="106"/>
      <c r="F119" s="114"/>
      <c r="G119" s="123"/>
      <c r="H119" s="106"/>
      <c r="I119" s="112"/>
      <c r="J119" s="44" t="s">
        <v>415</v>
      </c>
      <c r="K119" s="46" t="s">
        <v>142</v>
      </c>
      <c r="L119" s="29">
        <v>9</v>
      </c>
      <c r="M119" s="46" t="s">
        <v>259</v>
      </c>
      <c r="N119" s="13">
        <v>35</v>
      </c>
      <c r="O119" s="13">
        <v>1</v>
      </c>
      <c r="P119" s="13" t="s">
        <v>303</v>
      </c>
      <c r="Q119" s="15">
        <v>9.37</v>
      </c>
      <c r="R119" s="168">
        <v>69.75150000000001</v>
      </c>
      <c r="S119" s="168">
        <v>41.8509</v>
      </c>
      <c r="T119" s="169">
        <v>0.6</v>
      </c>
    </row>
    <row r="120" spans="1:20" ht="23.25" customHeight="1" thickTop="1">
      <c r="A120" s="108" t="s">
        <v>55</v>
      </c>
      <c r="B120" s="105"/>
      <c r="C120" s="105" t="s">
        <v>88</v>
      </c>
      <c r="D120" s="119"/>
      <c r="E120" s="127" t="s">
        <v>56</v>
      </c>
      <c r="F120" s="113" t="s">
        <v>57</v>
      </c>
      <c r="G120" s="122" t="s">
        <v>155</v>
      </c>
      <c r="H120" s="105" t="s">
        <v>89</v>
      </c>
      <c r="I120" s="111">
        <v>6</v>
      </c>
      <c r="J120" s="43" t="s">
        <v>208</v>
      </c>
      <c r="K120" s="9" t="s">
        <v>58</v>
      </c>
      <c r="L120" s="28">
        <v>1</v>
      </c>
      <c r="M120" s="85" t="s">
        <v>351</v>
      </c>
      <c r="N120" s="103">
        <v>3</v>
      </c>
      <c r="O120" s="10">
        <v>1</v>
      </c>
      <c r="P120" s="17" t="s">
        <v>293</v>
      </c>
      <c r="Q120" s="18">
        <v>9.37</v>
      </c>
      <c r="R120" s="171">
        <v>4.7787</v>
      </c>
      <c r="S120" s="172">
        <v>2.8672199999999997</v>
      </c>
      <c r="T120" s="170">
        <v>0.6</v>
      </c>
    </row>
    <row r="121" spans="1:20" ht="22.5" customHeight="1">
      <c r="A121" s="109"/>
      <c r="B121" s="106"/>
      <c r="C121" s="106"/>
      <c r="D121" s="120"/>
      <c r="E121" s="106"/>
      <c r="F121" s="114"/>
      <c r="G121" s="123"/>
      <c r="H121" s="106"/>
      <c r="I121" s="112"/>
      <c r="J121" s="44" t="s">
        <v>209</v>
      </c>
      <c r="K121" s="76" t="s">
        <v>90</v>
      </c>
      <c r="L121" s="29">
        <v>4</v>
      </c>
      <c r="M121" s="46" t="s">
        <v>351</v>
      </c>
      <c r="N121" s="102">
        <v>3</v>
      </c>
      <c r="O121" s="13">
        <v>1</v>
      </c>
      <c r="P121" s="20" t="s">
        <v>303</v>
      </c>
      <c r="Q121" s="15">
        <v>9.37</v>
      </c>
      <c r="R121" s="165">
        <v>4.7787</v>
      </c>
      <c r="S121" s="166">
        <v>1.4336099999999998</v>
      </c>
      <c r="T121" s="167">
        <v>0.3</v>
      </c>
    </row>
    <row r="122" spans="1:20" ht="24.75" customHeight="1">
      <c r="A122" s="109"/>
      <c r="B122" s="106"/>
      <c r="C122" s="106"/>
      <c r="D122" s="120"/>
      <c r="E122" s="106"/>
      <c r="F122" s="114"/>
      <c r="G122" s="123"/>
      <c r="H122" s="106"/>
      <c r="I122" s="112"/>
      <c r="J122" s="44" t="s">
        <v>210</v>
      </c>
      <c r="K122" s="19" t="s">
        <v>85</v>
      </c>
      <c r="L122" s="29">
        <v>6</v>
      </c>
      <c r="M122" s="46" t="s">
        <v>351</v>
      </c>
      <c r="N122" s="102">
        <v>3</v>
      </c>
      <c r="O122" s="13">
        <v>1</v>
      </c>
      <c r="P122" s="13" t="s">
        <v>303</v>
      </c>
      <c r="Q122" s="15">
        <v>9.37</v>
      </c>
      <c r="R122" s="165">
        <v>9.4263</v>
      </c>
      <c r="S122" s="166">
        <v>5.655779999999999</v>
      </c>
      <c r="T122" s="167">
        <v>0.6</v>
      </c>
    </row>
    <row r="123" spans="1:20" ht="37.5" customHeight="1" thickBot="1">
      <c r="A123" s="109"/>
      <c r="B123" s="106"/>
      <c r="C123" s="106"/>
      <c r="D123" s="120"/>
      <c r="E123" s="106"/>
      <c r="F123" s="114"/>
      <c r="G123" s="123"/>
      <c r="H123" s="106"/>
      <c r="I123" s="112"/>
      <c r="J123" s="44" t="s">
        <v>452</v>
      </c>
      <c r="K123" s="19" t="s">
        <v>86</v>
      </c>
      <c r="L123" s="29">
        <v>9</v>
      </c>
      <c r="M123" s="46" t="s">
        <v>351</v>
      </c>
      <c r="N123" s="102">
        <v>3</v>
      </c>
      <c r="O123" s="13">
        <v>1</v>
      </c>
      <c r="P123" s="61" t="s">
        <v>303</v>
      </c>
      <c r="Q123" s="15">
        <v>9.37</v>
      </c>
      <c r="R123" s="168">
        <v>5.9787</v>
      </c>
      <c r="S123" s="168">
        <v>3.58722</v>
      </c>
      <c r="T123" s="169">
        <v>0.6</v>
      </c>
    </row>
    <row r="124" spans="1:20" ht="22.5" customHeight="1" thickTop="1">
      <c r="A124" s="108" t="s">
        <v>55</v>
      </c>
      <c r="B124" s="105" t="s">
        <v>344</v>
      </c>
      <c r="C124" s="105" t="s">
        <v>345</v>
      </c>
      <c r="D124" s="119"/>
      <c r="E124" s="127" t="s">
        <v>56</v>
      </c>
      <c r="F124" s="113" t="s">
        <v>57</v>
      </c>
      <c r="G124" s="122" t="s">
        <v>156</v>
      </c>
      <c r="H124" s="105" t="s">
        <v>269</v>
      </c>
      <c r="I124" s="111">
        <v>6</v>
      </c>
      <c r="J124" s="43" t="s">
        <v>211</v>
      </c>
      <c r="K124" s="9" t="s">
        <v>58</v>
      </c>
      <c r="L124" s="28">
        <v>1</v>
      </c>
      <c r="M124" s="85" t="s">
        <v>367</v>
      </c>
      <c r="N124" s="103">
        <v>13000</v>
      </c>
      <c r="O124" s="10">
        <v>1</v>
      </c>
      <c r="P124" s="21" t="s">
        <v>293</v>
      </c>
      <c r="Q124" s="18">
        <v>9.37</v>
      </c>
      <c r="R124" s="171">
        <v>20707.7</v>
      </c>
      <c r="S124" s="172">
        <v>12424.62</v>
      </c>
      <c r="T124" s="170">
        <v>0.6</v>
      </c>
    </row>
    <row r="125" spans="1:20" ht="23.25" customHeight="1">
      <c r="A125" s="109"/>
      <c r="B125" s="106"/>
      <c r="C125" s="106"/>
      <c r="D125" s="120"/>
      <c r="E125" s="106"/>
      <c r="F125" s="114"/>
      <c r="G125" s="123"/>
      <c r="H125" s="128"/>
      <c r="I125" s="112"/>
      <c r="J125" s="44" t="s">
        <v>212</v>
      </c>
      <c r="K125" s="76" t="s">
        <v>91</v>
      </c>
      <c r="L125" s="29">
        <v>6</v>
      </c>
      <c r="M125" s="77" t="s">
        <v>367</v>
      </c>
      <c r="N125" s="102">
        <v>13000</v>
      </c>
      <c r="O125" s="13">
        <v>1</v>
      </c>
      <c r="P125" s="14" t="s">
        <v>303</v>
      </c>
      <c r="Q125" s="15">
        <v>9.37</v>
      </c>
      <c r="R125" s="165">
        <v>122460</v>
      </c>
      <c r="S125" s="166">
        <v>110214</v>
      </c>
      <c r="T125" s="167">
        <v>0.9</v>
      </c>
    </row>
    <row r="126" spans="1:20" ht="22.5" customHeight="1">
      <c r="A126" s="109"/>
      <c r="B126" s="106"/>
      <c r="C126" s="106"/>
      <c r="D126" s="120"/>
      <c r="E126" s="106"/>
      <c r="F126" s="114"/>
      <c r="G126" s="123"/>
      <c r="H126" s="128"/>
      <c r="I126" s="112"/>
      <c r="J126" s="44" t="s">
        <v>416</v>
      </c>
      <c r="K126" s="46" t="s">
        <v>92</v>
      </c>
      <c r="L126" s="29">
        <v>6</v>
      </c>
      <c r="M126" s="76" t="s">
        <v>367</v>
      </c>
      <c r="N126" s="102">
        <v>13000</v>
      </c>
      <c r="O126" s="13">
        <v>1</v>
      </c>
      <c r="P126" s="14" t="s">
        <v>303</v>
      </c>
      <c r="Q126" s="15">
        <v>9.37</v>
      </c>
      <c r="R126" s="165">
        <v>1100190</v>
      </c>
      <c r="S126" s="166">
        <v>660114</v>
      </c>
      <c r="T126" s="167">
        <v>0.6</v>
      </c>
    </row>
    <row r="127" spans="1:20" ht="27" customHeight="1" thickBot="1">
      <c r="A127" s="109"/>
      <c r="B127" s="106"/>
      <c r="C127" s="106"/>
      <c r="D127" s="120"/>
      <c r="E127" s="106"/>
      <c r="F127" s="114"/>
      <c r="G127" s="123"/>
      <c r="H127" s="153"/>
      <c r="I127" s="112"/>
      <c r="J127" s="44" t="s">
        <v>417</v>
      </c>
      <c r="K127" s="46" t="s">
        <v>93</v>
      </c>
      <c r="L127" s="29">
        <v>6</v>
      </c>
      <c r="M127" s="77" t="s">
        <v>367</v>
      </c>
      <c r="N127" s="102">
        <v>13000</v>
      </c>
      <c r="O127" s="13">
        <v>1</v>
      </c>
      <c r="P127" s="13" t="s">
        <v>303</v>
      </c>
      <c r="Q127" s="15">
        <v>9.37</v>
      </c>
      <c r="R127" s="168">
        <v>733460</v>
      </c>
      <c r="S127" s="168">
        <v>440076</v>
      </c>
      <c r="T127" s="169">
        <v>0.6</v>
      </c>
    </row>
    <row r="128" spans="1:20" ht="24" customHeight="1" thickTop="1">
      <c r="A128" s="108" t="s">
        <v>55</v>
      </c>
      <c r="B128" s="105"/>
      <c r="C128" s="105" t="s">
        <v>96</v>
      </c>
      <c r="D128" s="119"/>
      <c r="E128" s="127" t="s">
        <v>56</v>
      </c>
      <c r="F128" s="113" t="s">
        <v>57</v>
      </c>
      <c r="G128" s="122" t="s">
        <v>157</v>
      </c>
      <c r="H128" s="105" t="s">
        <v>299</v>
      </c>
      <c r="I128" s="111">
        <v>6</v>
      </c>
      <c r="J128" s="43" t="s">
        <v>213</v>
      </c>
      <c r="K128" s="9" t="s">
        <v>58</v>
      </c>
      <c r="L128" s="28">
        <v>1</v>
      </c>
      <c r="M128" s="85" t="s">
        <v>270</v>
      </c>
      <c r="N128" s="10">
        <v>34</v>
      </c>
      <c r="O128" s="10">
        <v>1</v>
      </c>
      <c r="P128" s="17" t="s">
        <v>293</v>
      </c>
      <c r="Q128" s="18">
        <v>9.37</v>
      </c>
      <c r="R128" s="171">
        <v>54.1586</v>
      </c>
      <c r="S128" s="172">
        <v>32.49516</v>
      </c>
      <c r="T128" s="170">
        <v>0.6</v>
      </c>
    </row>
    <row r="129" spans="1:20" ht="24" customHeight="1">
      <c r="A129" s="117"/>
      <c r="B129" s="118"/>
      <c r="C129" s="118"/>
      <c r="D129" s="130"/>
      <c r="E129" s="129"/>
      <c r="F129" s="114"/>
      <c r="G129" s="146"/>
      <c r="H129" s="118"/>
      <c r="I129" s="112"/>
      <c r="J129" s="64" t="s">
        <v>214</v>
      </c>
      <c r="K129" s="83" t="s">
        <v>300</v>
      </c>
      <c r="L129" s="65">
        <v>4</v>
      </c>
      <c r="M129" s="77" t="s">
        <v>349</v>
      </c>
      <c r="N129" s="66">
        <v>34</v>
      </c>
      <c r="O129" s="66">
        <v>1</v>
      </c>
      <c r="P129" s="47" t="s">
        <v>303</v>
      </c>
      <c r="Q129" s="22">
        <v>9.37</v>
      </c>
      <c r="R129" s="165">
        <v>25.486399999999996</v>
      </c>
      <c r="S129" s="166">
        <v>15.291839999999997</v>
      </c>
      <c r="T129" s="167">
        <v>0.6</v>
      </c>
    </row>
    <row r="130" spans="1:20" ht="57.75" customHeight="1">
      <c r="A130" s="109"/>
      <c r="B130" s="106"/>
      <c r="C130" s="106"/>
      <c r="D130" s="120"/>
      <c r="E130" s="106"/>
      <c r="F130" s="114"/>
      <c r="G130" s="123"/>
      <c r="H130" s="106"/>
      <c r="I130" s="112"/>
      <c r="J130" s="44" t="s">
        <v>244</v>
      </c>
      <c r="K130" s="76" t="s">
        <v>271</v>
      </c>
      <c r="L130" s="29">
        <v>4</v>
      </c>
      <c r="M130" s="46" t="s">
        <v>350</v>
      </c>
      <c r="N130" s="13">
        <v>34</v>
      </c>
      <c r="O130" s="13">
        <v>1</v>
      </c>
      <c r="P130" s="13" t="s">
        <v>303</v>
      </c>
      <c r="Q130" s="15">
        <v>9.37</v>
      </c>
      <c r="R130" s="165">
        <v>94.945</v>
      </c>
      <c r="S130" s="166">
        <v>56.96699999999999</v>
      </c>
      <c r="T130" s="167">
        <v>0.6</v>
      </c>
    </row>
    <row r="131" spans="1:20" ht="49.5" customHeight="1">
      <c r="A131" s="109"/>
      <c r="B131" s="106"/>
      <c r="C131" s="106"/>
      <c r="D131" s="120"/>
      <c r="E131" s="106"/>
      <c r="F131" s="114"/>
      <c r="G131" s="123"/>
      <c r="H131" s="106"/>
      <c r="I131" s="112"/>
      <c r="J131" s="44" t="s">
        <v>418</v>
      </c>
      <c r="K131" s="19" t="s">
        <v>95</v>
      </c>
      <c r="L131" s="29">
        <v>6</v>
      </c>
      <c r="M131" s="46" t="s">
        <v>270</v>
      </c>
      <c r="N131" s="13">
        <v>34</v>
      </c>
      <c r="O131" s="13">
        <v>1</v>
      </c>
      <c r="P131" s="13" t="s">
        <v>303</v>
      </c>
      <c r="Q131" s="15">
        <v>9.37</v>
      </c>
      <c r="R131" s="165">
        <v>320.28</v>
      </c>
      <c r="S131" s="166">
        <v>192.16799999999998</v>
      </c>
      <c r="T131" s="167">
        <v>0.6</v>
      </c>
    </row>
    <row r="132" spans="1:20" ht="53.25" customHeight="1" thickBot="1">
      <c r="A132" s="109"/>
      <c r="B132" s="106"/>
      <c r="C132" s="106"/>
      <c r="D132" s="120"/>
      <c r="E132" s="106"/>
      <c r="F132" s="114"/>
      <c r="G132" s="123"/>
      <c r="H132" s="106"/>
      <c r="I132" s="112"/>
      <c r="J132" s="44" t="s">
        <v>419</v>
      </c>
      <c r="K132" s="19" t="s">
        <v>348</v>
      </c>
      <c r="L132" s="29">
        <v>9</v>
      </c>
      <c r="M132" s="46" t="s">
        <v>440</v>
      </c>
      <c r="N132" s="13">
        <f>34*5</f>
        <v>170</v>
      </c>
      <c r="O132" s="13">
        <v>1</v>
      </c>
      <c r="P132" s="13" t="s">
        <v>303</v>
      </c>
      <c r="Q132" s="15">
        <v>9.37</v>
      </c>
      <c r="R132" s="168">
        <v>620.9929999999999</v>
      </c>
      <c r="S132" s="168">
        <v>372.59579999999994</v>
      </c>
      <c r="T132" s="169">
        <v>0.6</v>
      </c>
    </row>
    <row r="133" spans="1:20" ht="23.25" customHeight="1" thickTop="1">
      <c r="A133" s="108" t="s">
        <v>55</v>
      </c>
      <c r="B133" s="105"/>
      <c r="C133" s="105" t="s">
        <v>97</v>
      </c>
      <c r="D133" s="119"/>
      <c r="E133" s="127" t="s">
        <v>56</v>
      </c>
      <c r="F133" s="113" t="s">
        <v>57</v>
      </c>
      <c r="G133" s="122" t="s">
        <v>158</v>
      </c>
      <c r="H133" s="105" t="s">
        <v>98</v>
      </c>
      <c r="I133" s="111">
        <v>1</v>
      </c>
      <c r="J133" s="43" t="s">
        <v>216</v>
      </c>
      <c r="K133" s="9" t="s">
        <v>58</v>
      </c>
      <c r="L133" s="28">
        <v>1</v>
      </c>
      <c r="M133" s="85" t="s">
        <v>333</v>
      </c>
      <c r="N133" s="10">
        <f>6219-2193</f>
        <v>4026</v>
      </c>
      <c r="O133" s="10">
        <v>1</v>
      </c>
      <c r="P133" s="17" t="s">
        <v>293</v>
      </c>
      <c r="Q133" s="18">
        <v>9.37</v>
      </c>
      <c r="R133" s="171">
        <v>6413.0154</v>
      </c>
      <c r="S133" s="172">
        <v>3847.80924</v>
      </c>
      <c r="T133" s="170">
        <v>0.6</v>
      </c>
    </row>
    <row r="134" spans="1:20" ht="11.25">
      <c r="A134" s="109"/>
      <c r="B134" s="106"/>
      <c r="C134" s="106"/>
      <c r="D134" s="120"/>
      <c r="E134" s="106"/>
      <c r="F134" s="114"/>
      <c r="G134" s="123"/>
      <c r="H134" s="128"/>
      <c r="I134" s="112"/>
      <c r="J134" s="44" t="s">
        <v>215</v>
      </c>
      <c r="K134" s="19" t="s">
        <v>99</v>
      </c>
      <c r="L134" s="29">
        <v>5</v>
      </c>
      <c r="M134" s="77" t="s">
        <v>333</v>
      </c>
      <c r="N134" s="66">
        <f>6219-2193</f>
        <v>4026</v>
      </c>
      <c r="O134" s="13">
        <v>1</v>
      </c>
      <c r="P134" s="13" t="s">
        <v>293</v>
      </c>
      <c r="Q134" s="15">
        <v>9.37</v>
      </c>
      <c r="R134" s="165">
        <v>6413.0154</v>
      </c>
      <c r="S134" s="166">
        <v>3847.80924</v>
      </c>
      <c r="T134" s="167">
        <v>0.6</v>
      </c>
    </row>
    <row r="135" spans="1:20" s="12" customFormat="1" ht="57" thickBot="1">
      <c r="A135" s="109"/>
      <c r="B135" s="106"/>
      <c r="C135" s="106"/>
      <c r="D135" s="120"/>
      <c r="E135" s="106"/>
      <c r="F135" s="114"/>
      <c r="G135" s="123"/>
      <c r="H135" s="128"/>
      <c r="I135" s="112"/>
      <c r="J135" s="44" t="s">
        <v>217</v>
      </c>
      <c r="K135" s="46" t="s">
        <v>456</v>
      </c>
      <c r="L135" s="29">
        <v>10</v>
      </c>
      <c r="M135" s="89" t="s">
        <v>455</v>
      </c>
      <c r="N135" s="13">
        <v>1</v>
      </c>
      <c r="O135" s="13">
        <v>1</v>
      </c>
      <c r="P135" s="13" t="s">
        <v>293</v>
      </c>
      <c r="Q135" s="15">
        <v>9.37</v>
      </c>
      <c r="R135" s="168">
        <v>74.96</v>
      </c>
      <c r="S135" s="168">
        <v>44.97599999999999</v>
      </c>
      <c r="T135" s="169">
        <v>0.6</v>
      </c>
    </row>
    <row r="136" spans="1:20" ht="48.75" customHeight="1" thickTop="1">
      <c r="A136" s="108" t="s">
        <v>55</v>
      </c>
      <c r="B136" s="105"/>
      <c r="C136" s="105" t="s">
        <v>100</v>
      </c>
      <c r="D136" s="113" t="s">
        <v>102</v>
      </c>
      <c r="E136" s="127" t="s">
        <v>56</v>
      </c>
      <c r="F136" s="113" t="s">
        <v>57</v>
      </c>
      <c r="G136" s="122" t="s">
        <v>159</v>
      </c>
      <c r="H136" s="105" t="s">
        <v>101</v>
      </c>
      <c r="I136" s="111">
        <v>5</v>
      </c>
      <c r="J136" s="43" t="s">
        <v>218</v>
      </c>
      <c r="K136" s="9" t="s">
        <v>58</v>
      </c>
      <c r="L136" s="28">
        <v>1</v>
      </c>
      <c r="M136" s="85" t="s">
        <v>260</v>
      </c>
      <c r="N136" s="10">
        <v>5</v>
      </c>
      <c r="O136" s="10">
        <v>1</v>
      </c>
      <c r="P136" s="17" t="s">
        <v>293</v>
      </c>
      <c r="Q136" s="18">
        <v>9.37</v>
      </c>
      <c r="R136" s="171">
        <v>7.9645</v>
      </c>
      <c r="S136" s="172">
        <v>4.7787</v>
      </c>
      <c r="T136" s="170">
        <v>0.6</v>
      </c>
    </row>
    <row r="137" spans="1:20" ht="55.5" customHeight="1" thickBot="1">
      <c r="A137" s="109"/>
      <c r="B137" s="106"/>
      <c r="C137" s="106"/>
      <c r="D137" s="128"/>
      <c r="E137" s="106"/>
      <c r="F137" s="114"/>
      <c r="G137" s="123"/>
      <c r="H137" s="128"/>
      <c r="I137" s="112"/>
      <c r="J137" s="44" t="s">
        <v>219</v>
      </c>
      <c r="K137" s="19" t="s">
        <v>457</v>
      </c>
      <c r="L137" s="29">
        <v>9</v>
      </c>
      <c r="M137" s="46" t="s">
        <v>260</v>
      </c>
      <c r="N137" s="13">
        <v>5</v>
      </c>
      <c r="O137" s="13">
        <v>1</v>
      </c>
      <c r="P137" s="13" t="s">
        <v>303</v>
      </c>
      <c r="Q137" s="15">
        <v>9.37</v>
      </c>
      <c r="R137" s="168">
        <v>10.2145</v>
      </c>
      <c r="S137" s="168">
        <v>6.128699999999999</v>
      </c>
      <c r="T137" s="169">
        <v>0.6</v>
      </c>
    </row>
    <row r="138" spans="1:20" ht="39.75" customHeight="1" thickTop="1">
      <c r="A138" s="108" t="s">
        <v>55</v>
      </c>
      <c r="B138" s="105" t="s">
        <v>103</v>
      </c>
      <c r="C138" s="105" t="s">
        <v>107</v>
      </c>
      <c r="D138" s="113" t="s">
        <v>63</v>
      </c>
      <c r="E138" s="127" t="s">
        <v>56</v>
      </c>
      <c r="F138" s="113" t="s">
        <v>57</v>
      </c>
      <c r="G138" s="122" t="s">
        <v>373</v>
      </c>
      <c r="H138" s="105" t="s">
        <v>105</v>
      </c>
      <c r="I138" s="111">
        <v>6</v>
      </c>
      <c r="J138" s="43" t="s">
        <v>420</v>
      </c>
      <c r="K138" s="9" t="s">
        <v>58</v>
      </c>
      <c r="L138" s="28">
        <v>1</v>
      </c>
      <c r="M138" s="85" t="s">
        <v>347</v>
      </c>
      <c r="N138" s="10">
        <v>3</v>
      </c>
      <c r="O138" s="10">
        <v>1</v>
      </c>
      <c r="P138" s="17" t="s">
        <v>293</v>
      </c>
      <c r="Q138" s="18">
        <v>5.28</v>
      </c>
      <c r="R138" s="171">
        <v>2.6928</v>
      </c>
      <c r="S138" s="172">
        <v>1.61568</v>
      </c>
      <c r="T138" s="170">
        <v>0.6</v>
      </c>
    </row>
    <row r="139" spans="1:20" ht="39.75" customHeight="1">
      <c r="A139" s="109"/>
      <c r="B139" s="106"/>
      <c r="C139" s="106"/>
      <c r="D139" s="128"/>
      <c r="E139" s="106"/>
      <c r="F139" s="114"/>
      <c r="G139" s="123"/>
      <c r="H139" s="128"/>
      <c r="I139" s="112"/>
      <c r="J139" s="44" t="s">
        <v>421</v>
      </c>
      <c r="K139" s="19" t="s">
        <v>104</v>
      </c>
      <c r="L139" s="29">
        <v>6</v>
      </c>
      <c r="M139" s="76" t="s">
        <v>347</v>
      </c>
      <c r="N139" s="13">
        <v>3</v>
      </c>
      <c r="O139" s="13">
        <v>1</v>
      </c>
      <c r="P139" s="13" t="s">
        <v>303</v>
      </c>
      <c r="Q139" s="15">
        <v>5.28</v>
      </c>
      <c r="R139" s="165">
        <v>4.11</v>
      </c>
      <c r="S139" s="166">
        <v>2.466</v>
      </c>
      <c r="T139" s="167">
        <v>0.6</v>
      </c>
    </row>
    <row r="140" spans="1:20" ht="39" customHeight="1" thickBot="1">
      <c r="A140" s="109"/>
      <c r="B140" s="106"/>
      <c r="C140" s="106"/>
      <c r="D140" s="118"/>
      <c r="E140" s="106"/>
      <c r="F140" s="114"/>
      <c r="G140" s="123"/>
      <c r="H140" s="153"/>
      <c r="I140" s="112"/>
      <c r="J140" s="44" t="s">
        <v>422</v>
      </c>
      <c r="K140" s="19" t="s">
        <v>69</v>
      </c>
      <c r="L140" s="29">
        <v>9</v>
      </c>
      <c r="M140" s="77" t="s">
        <v>347</v>
      </c>
      <c r="N140" s="13">
        <v>3</v>
      </c>
      <c r="O140" s="13">
        <v>1</v>
      </c>
      <c r="P140" s="13" t="s">
        <v>303</v>
      </c>
      <c r="Q140" s="15">
        <v>5.28</v>
      </c>
      <c r="R140" s="168">
        <v>6.93</v>
      </c>
      <c r="S140" s="168">
        <v>4.1579999999999995</v>
      </c>
      <c r="T140" s="169">
        <v>0.6</v>
      </c>
    </row>
    <row r="141" spans="1:20" ht="34.5" customHeight="1" thickTop="1">
      <c r="A141" s="108" t="s">
        <v>55</v>
      </c>
      <c r="B141" s="105" t="s">
        <v>429</v>
      </c>
      <c r="C141" s="105" t="s">
        <v>143</v>
      </c>
      <c r="D141" s="113" t="s">
        <v>63</v>
      </c>
      <c r="E141" s="127" t="s">
        <v>56</v>
      </c>
      <c r="F141" s="113" t="s">
        <v>57</v>
      </c>
      <c r="G141" s="122" t="s">
        <v>374</v>
      </c>
      <c r="H141" s="105" t="s">
        <v>328</v>
      </c>
      <c r="I141" s="111">
        <v>6</v>
      </c>
      <c r="J141" s="43" t="s">
        <v>423</v>
      </c>
      <c r="K141" s="9" t="s">
        <v>58</v>
      </c>
      <c r="L141" s="28">
        <v>1</v>
      </c>
      <c r="M141" s="85" t="s">
        <v>346</v>
      </c>
      <c r="N141" s="10">
        <v>3</v>
      </c>
      <c r="O141" s="10">
        <v>1</v>
      </c>
      <c r="P141" s="17" t="s">
        <v>293</v>
      </c>
      <c r="Q141" s="18">
        <v>9.37</v>
      </c>
      <c r="R141" s="171">
        <v>4.7787</v>
      </c>
      <c r="S141" s="172">
        <v>2.8672199999999997</v>
      </c>
      <c r="T141" s="170">
        <v>0.6</v>
      </c>
    </row>
    <row r="142" spans="1:20" ht="225.75" customHeight="1" thickBot="1">
      <c r="A142" s="109"/>
      <c r="B142" s="106"/>
      <c r="C142" s="106"/>
      <c r="D142" s="128"/>
      <c r="E142" s="106"/>
      <c r="F142" s="114"/>
      <c r="G142" s="123"/>
      <c r="H142" s="128"/>
      <c r="I142" s="112"/>
      <c r="J142" s="44" t="s">
        <v>424</v>
      </c>
      <c r="K142" s="46" t="s">
        <v>341</v>
      </c>
      <c r="L142" s="29">
        <v>6</v>
      </c>
      <c r="M142" s="77" t="s">
        <v>346</v>
      </c>
      <c r="N142" s="13">
        <v>3</v>
      </c>
      <c r="O142" s="13">
        <v>1</v>
      </c>
      <c r="P142" s="61" t="s">
        <v>303</v>
      </c>
      <c r="Q142" s="15">
        <v>9.37</v>
      </c>
      <c r="R142" s="168">
        <v>4.9287</v>
      </c>
      <c r="S142" s="168">
        <v>2.95722</v>
      </c>
      <c r="T142" s="169">
        <v>0.6</v>
      </c>
    </row>
    <row r="143" spans="1:20" ht="36.75" customHeight="1" thickTop="1">
      <c r="A143" s="108" t="s">
        <v>55</v>
      </c>
      <c r="B143" s="105" t="s">
        <v>103</v>
      </c>
      <c r="C143" s="105" t="s">
        <v>106</v>
      </c>
      <c r="D143" s="113" t="s">
        <v>63</v>
      </c>
      <c r="E143" s="127" t="s">
        <v>56</v>
      </c>
      <c r="F143" s="113" t="s">
        <v>57</v>
      </c>
      <c r="G143" s="122" t="s">
        <v>160</v>
      </c>
      <c r="H143" s="105" t="s">
        <v>430</v>
      </c>
      <c r="I143" s="111">
        <v>6</v>
      </c>
      <c r="J143" s="43" t="s">
        <v>220</v>
      </c>
      <c r="K143" s="9" t="s">
        <v>58</v>
      </c>
      <c r="L143" s="28">
        <v>1</v>
      </c>
      <c r="M143" s="85" t="s">
        <v>343</v>
      </c>
      <c r="N143" s="10">
        <v>3</v>
      </c>
      <c r="O143" s="10">
        <v>1</v>
      </c>
      <c r="P143" s="98" t="s">
        <v>293</v>
      </c>
      <c r="Q143" s="18">
        <v>9.37</v>
      </c>
      <c r="R143" s="171">
        <v>4.7787</v>
      </c>
      <c r="S143" s="172">
        <v>2.8672199999999997</v>
      </c>
      <c r="T143" s="170">
        <v>0.6</v>
      </c>
    </row>
    <row r="144" spans="1:20" ht="62.25" customHeight="1" thickBot="1">
      <c r="A144" s="117"/>
      <c r="B144" s="118"/>
      <c r="C144" s="118"/>
      <c r="D144" s="114"/>
      <c r="E144" s="129"/>
      <c r="F144" s="114"/>
      <c r="G144" s="146"/>
      <c r="H144" s="128"/>
      <c r="I144" s="112"/>
      <c r="J144" s="64" t="s">
        <v>221</v>
      </c>
      <c r="K144" s="77" t="s">
        <v>342</v>
      </c>
      <c r="L144" s="65">
        <v>6</v>
      </c>
      <c r="M144" s="77" t="s">
        <v>343</v>
      </c>
      <c r="N144" s="66">
        <v>3</v>
      </c>
      <c r="O144" s="66">
        <v>1</v>
      </c>
      <c r="P144" s="7" t="s">
        <v>303</v>
      </c>
      <c r="Q144" s="22">
        <v>9.37</v>
      </c>
      <c r="R144" s="168">
        <v>2.2487999999999997</v>
      </c>
      <c r="S144" s="168">
        <v>1.3492799999999998</v>
      </c>
      <c r="T144" s="169">
        <v>0.6</v>
      </c>
    </row>
    <row r="145" spans="1:20" ht="25.5" customHeight="1" thickTop="1">
      <c r="A145" s="108" t="s">
        <v>55</v>
      </c>
      <c r="B145" s="105" t="s">
        <v>103</v>
      </c>
      <c r="C145" s="105" t="s">
        <v>109</v>
      </c>
      <c r="D145" s="113" t="s">
        <v>110</v>
      </c>
      <c r="E145" s="127" t="s">
        <v>56</v>
      </c>
      <c r="F145" s="113" t="s">
        <v>57</v>
      </c>
      <c r="G145" s="122" t="s">
        <v>161</v>
      </c>
      <c r="H145" s="105" t="s">
        <v>108</v>
      </c>
      <c r="I145" s="111">
        <v>6</v>
      </c>
      <c r="J145" s="43" t="s">
        <v>222</v>
      </c>
      <c r="K145" s="9" t="s">
        <v>58</v>
      </c>
      <c r="L145" s="28">
        <v>1</v>
      </c>
      <c r="M145" s="85" t="s">
        <v>272</v>
      </c>
      <c r="N145" s="10">
        <v>3</v>
      </c>
      <c r="O145" s="10">
        <v>1</v>
      </c>
      <c r="P145" s="17" t="s">
        <v>293</v>
      </c>
      <c r="Q145" s="18">
        <v>9.37</v>
      </c>
      <c r="R145" s="171">
        <v>4.7787</v>
      </c>
      <c r="S145" s="172">
        <v>2.8672199999999997</v>
      </c>
      <c r="T145" s="170">
        <v>0.6</v>
      </c>
    </row>
    <row r="146" spans="1:20" ht="24.75" customHeight="1">
      <c r="A146" s="109"/>
      <c r="B146" s="106"/>
      <c r="C146" s="106"/>
      <c r="D146" s="128"/>
      <c r="E146" s="106"/>
      <c r="F146" s="114"/>
      <c r="G146" s="123"/>
      <c r="H146" s="128"/>
      <c r="I146" s="112"/>
      <c r="J146" s="44" t="s">
        <v>425</v>
      </c>
      <c r="K146" s="19" t="s">
        <v>111</v>
      </c>
      <c r="L146" s="29">
        <v>11</v>
      </c>
      <c r="M146" s="46" t="s">
        <v>272</v>
      </c>
      <c r="N146" s="13">
        <v>3</v>
      </c>
      <c r="O146" s="13">
        <v>1</v>
      </c>
      <c r="P146" s="13" t="s">
        <v>303</v>
      </c>
      <c r="Q146" s="15">
        <v>9.37</v>
      </c>
      <c r="R146" s="165">
        <v>7.0275</v>
      </c>
      <c r="S146" s="166">
        <v>4.2165</v>
      </c>
      <c r="T146" s="167">
        <v>0.6</v>
      </c>
    </row>
    <row r="147" spans="1:20" ht="24.75" customHeight="1" thickBot="1">
      <c r="A147" s="109"/>
      <c r="B147" s="106"/>
      <c r="C147" s="106"/>
      <c r="D147" s="118"/>
      <c r="E147" s="106"/>
      <c r="F147" s="114"/>
      <c r="G147" s="123"/>
      <c r="H147" s="153"/>
      <c r="I147" s="112"/>
      <c r="J147" s="44" t="s">
        <v>223</v>
      </c>
      <c r="K147" s="19" t="s">
        <v>112</v>
      </c>
      <c r="L147" s="29">
        <v>10</v>
      </c>
      <c r="M147" s="46" t="s">
        <v>273</v>
      </c>
      <c r="N147" s="13">
        <v>3</v>
      </c>
      <c r="O147" s="13">
        <v>1</v>
      </c>
      <c r="P147" s="92" t="s">
        <v>303</v>
      </c>
      <c r="Q147" s="15">
        <v>9.37</v>
      </c>
      <c r="R147" s="168">
        <v>14.355</v>
      </c>
      <c r="S147" s="168">
        <v>8.612999999999998</v>
      </c>
      <c r="T147" s="169">
        <v>0.6</v>
      </c>
    </row>
    <row r="148" spans="1:20" ht="26.25" customHeight="1" thickTop="1">
      <c r="A148" s="108" t="s">
        <v>55</v>
      </c>
      <c r="B148" s="105" t="s">
        <v>103</v>
      </c>
      <c r="C148" s="105" t="s">
        <v>113</v>
      </c>
      <c r="D148" s="113" t="s">
        <v>63</v>
      </c>
      <c r="E148" s="127" t="s">
        <v>56</v>
      </c>
      <c r="F148" s="113" t="s">
        <v>57</v>
      </c>
      <c r="G148" s="122" t="s">
        <v>162</v>
      </c>
      <c r="H148" s="105" t="s">
        <v>114</v>
      </c>
      <c r="I148" s="111">
        <v>6</v>
      </c>
      <c r="J148" s="43" t="s">
        <v>224</v>
      </c>
      <c r="K148" s="9" t="s">
        <v>58</v>
      </c>
      <c r="L148" s="28">
        <v>1</v>
      </c>
      <c r="M148" s="90" t="s">
        <v>323</v>
      </c>
      <c r="N148" s="10">
        <v>3</v>
      </c>
      <c r="O148" s="10">
        <v>1</v>
      </c>
      <c r="P148" s="17" t="s">
        <v>293</v>
      </c>
      <c r="Q148" s="18">
        <v>9.37</v>
      </c>
      <c r="R148" s="171">
        <v>4.7787</v>
      </c>
      <c r="S148" s="172">
        <v>2.8672199999999997</v>
      </c>
      <c r="T148" s="170">
        <v>0.6</v>
      </c>
    </row>
    <row r="149" spans="1:20" ht="25.5" customHeight="1">
      <c r="A149" s="109"/>
      <c r="B149" s="106"/>
      <c r="C149" s="106"/>
      <c r="D149" s="128"/>
      <c r="E149" s="106"/>
      <c r="F149" s="114"/>
      <c r="G149" s="123"/>
      <c r="H149" s="128"/>
      <c r="I149" s="112"/>
      <c r="J149" s="44" t="s">
        <v>225</v>
      </c>
      <c r="K149" s="46" t="s">
        <v>115</v>
      </c>
      <c r="L149" s="29">
        <v>11</v>
      </c>
      <c r="M149" s="46" t="s">
        <v>326</v>
      </c>
      <c r="N149" s="13">
        <v>3</v>
      </c>
      <c r="O149" s="13">
        <v>1</v>
      </c>
      <c r="P149" s="13" t="s">
        <v>303</v>
      </c>
      <c r="Q149" s="15">
        <v>9.37</v>
      </c>
      <c r="R149" s="165">
        <v>7.9275</v>
      </c>
      <c r="S149" s="166">
        <v>4.7565</v>
      </c>
      <c r="T149" s="167">
        <v>0.6</v>
      </c>
    </row>
    <row r="150" spans="1:20" ht="24.75" customHeight="1" thickBot="1">
      <c r="A150" s="109"/>
      <c r="B150" s="106"/>
      <c r="C150" s="106"/>
      <c r="D150" s="118"/>
      <c r="E150" s="106"/>
      <c r="F150" s="114"/>
      <c r="G150" s="123"/>
      <c r="H150" s="153"/>
      <c r="I150" s="112"/>
      <c r="J150" s="44" t="s">
        <v>426</v>
      </c>
      <c r="K150" s="46" t="s">
        <v>116</v>
      </c>
      <c r="L150" s="29">
        <v>11</v>
      </c>
      <c r="M150" s="46" t="s">
        <v>327</v>
      </c>
      <c r="N150" s="13">
        <v>3</v>
      </c>
      <c r="O150" s="13">
        <v>190</v>
      </c>
      <c r="P150" s="13" t="s">
        <v>303</v>
      </c>
      <c r="Q150" s="15">
        <v>9.37</v>
      </c>
      <c r="R150" s="168">
        <v>1392.225</v>
      </c>
      <c r="S150" s="168">
        <v>835.335</v>
      </c>
      <c r="T150" s="169">
        <v>0.6</v>
      </c>
    </row>
    <row r="151" spans="1:20" ht="25.5" customHeight="1" thickTop="1">
      <c r="A151" s="108" t="s">
        <v>55</v>
      </c>
      <c r="B151" s="105" t="s">
        <v>103</v>
      </c>
      <c r="C151" s="105" t="s">
        <v>117</v>
      </c>
      <c r="D151" s="113" t="s">
        <v>63</v>
      </c>
      <c r="E151" s="127" t="s">
        <v>56</v>
      </c>
      <c r="F151" s="113" t="s">
        <v>57</v>
      </c>
      <c r="G151" s="122" t="s">
        <v>163</v>
      </c>
      <c r="H151" s="105" t="s">
        <v>118</v>
      </c>
      <c r="I151" s="111">
        <v>6</v>
      </c>
      <c r="J151" s="43" t="s">
        <v>226</v>
      </c>
      <c r="K151" s="9" t="s">
        <v>58</v>
      </c>
      <c r="L151" s="28">
        <v>1</v>
      </c>
      <c r="M151" s="85" t="s">
        <v>272</v>
      </c>
      <c r="N151" s="10">
        <v>3</v>
      </c>
      <c r="O151" s="10">
        <v>1</v>
      </c>
      <c r="P151" s="17" t="s">
        <v>293</v>
      </c>
      <c r="Q151" s="18">
        <v>9.37</v>
      </c>
      <c r="R151" s="171">
        <v>4.7787</v>
      </c>
      <c r="S151" s="172">
        <v>2.8672199999999997</v>
      </c>
      <c r="T151" s="170">
        <v>0.6</v>
      </c>
    </row>
    <row r="152" spans="1:20" ht="26.25" customHeight="1">
      <c r="A152" s="109"/>
      <c r="B152" s="106"/>
      <c r="C152" s="106"/>
      <c r="D152" s="128"/>
      <c r="E152" s="106"/>
      <c r="F152" s="114"/>
      <c r="G152" s="123"/>
      <c r="H152" s="128"/>
      <c r="I152" s="112"/>
      <c r="J152" s="44" t="s">
        <v>227</v>
      </c>
      <c r="K152" s="19" t="s">
        <v>74</v>
      </c>
      <c r="L152" s="29">
        <v>6</v>
      </c>
      <c r="M152" s="46" t="s">
        <v>272</v>
      </c>
      <c r="N152" s="13">
        <v>3</v>
      </c>
      <c r="O152" s="13">
        <v>1</v>
      </c>
      <c r="P152" s="13" t="s">
        <v>303</v>
      </c>
      <c r="Q152" s="15">
        <v>9.37</v>
      </c>
      <c r="R152" s="165">
        <v>7.1775</v>
      </c>
      <c r="S152" s="166">
        <v>4.306499999999999</v>
      </c>
      <c r="T152" s="167">
        <v>0.6</v>
      </c>
    </row>
    <row r="153" spans="1:20" ht="38.25" customHeight="1" thickBot="1">
      <c r="A153" s="109"/>
      <c r="B153" s="106"/>
      <c r="C153" s="106"/>
      <c r="D153" s="118"/>
      <c r="E153" s="106"/>
      <c r="F153" s="114"/>
      <c r="G153" s="123"/>
      <c r="H153" s="153"/>
      <c r="I153" s="112"/>
      <c r="J153" s="44" t="s">
        <v>245</v>
      </c>
      <c r="K153" s="19" t="s">
        <v>75</v>
      </c>
      <c r="L153" s="29">
        <v>9</v>
      </c>
      <c r="M153" s="46" t="s">
        <v>272</v>
      </c>
      <c r="N153" s="13">
        <v>3</v>
      </c>
      <c r="O153" s="13">
        <v>1</v>
      </c>
      <c r="P153" s="13" t="s">
        <v>303</v>
      </c>
      <c r="Q153" s="15">
        <v>9.37</v>
      </c>
      <c r="R153" s="168">
        <v>5.9787</v>
      </c>
      <c r="S153" s="168">
        <v>3.58722</v>
      </c>
      <c r="T153" s="169">
        <v>0.6</v>
      </c>
    </row>
    <row r="154" spans="1:20" ht="24.75" customHeight="1" thickTop="1">
      <c r="A154" s="108" t="s">
        <v>55</v>
      </c>
      <c r="B154" s="105" t="s">
        <v>103</v>
      </c>
      <c r="C154" s="105" t="s">
        <v>119</v>
      </c>
      <c r="D154" s="113" t="s">
        <v>63</v>
      </c>
      <c r="E154" s="127" t="s">
        <v>56</v>
      </c>
      <c r="F154" s="113" t="s">
        <v>57</v>
      </c>
      <c r="G154" s="122" t="s">
        <v>164</v>
      </c>
      <c r="H154" s="105" t="s">
        <v>120</v>
      </c>
      <c r="I154" s="111">
        <v>6</v>
      </c>
      <c r="J154" s="43" t="s">
        <v>228</v>
      </c>
      <c r="K154" s="9" t="s">
        <v>58</v>
      </c>
      <c r="L154" s="28">
        <v>1</v>
      </c>
      <c r="M154" s="90" t="s">
        <v>325</v>
      </c>
      <c r="N154" s="10">
        <v>3</v>
      </c>
      <c r="O154" s="10">
        <v>1</v>
      </c>
      <c r="P154" s="17" t="s">
        <v>293</v>
      </c>
      <c r="Q154" s="18">
        <v>9.37</v>
      </c>
      <c r="R154" s="171">
        <v>4.7787</v>
      </c>
      <c r="S154" s="172">
        <v>2.8672199999999997</v>
      </c>
      <c r="T154" s="170">
        <v>0.6</v>
      </c>
    </row>
    <row r="155" spans="1:20" ht="21.75" customHeight="1">
      <c r="A155" s="109"/>
      <c r="B155" s="106"/>
      <c r="C155" s="106"/>
      <c r="D155" s="128"/>
      <c r="E155" s="106"/>
      <c r="F155" s="114"/>
      <c r="G155" s="123"/>
      <c r="H155" s="128"/>
      <c r="I155" s="112"/>
      <c r="J155" s="44" t="s">
        <v>229</v>
      </c>
      <c r="K155" s="19" t="s">
        <v>124</v>
      </c>
      <c r="L155" s="29">
        <v>6</v>
      </c>
      <c r="M155" s="46" t="s">
        <v>325</v>
      </c>
      <c r="N155" s="13">
        <v>3</v>
      </c>
      <c r="O155" s="13">
        <v>1</v>
      </c>
      <c r="P155" s="13" t="s">
        <v>303</v>
      </c>
      <c r="Q155" s="15">
        <v>9.37</v>
      </c>
      <c r="R155" s="165">
        <v>7.1775</v>
      </c>
      <c r="S155" s="166">
        <v>4.306499999999999</v>
      </c>
      <c r="T155" s="167">
        <v>0.6</v>
      </c>
    </row>
    <row r="156" spans="1:20" ht="36" customHeight="1" thickBot="1">
      <c r="A156" s="109"/>
      <c r="B156" s="106"/>
      <c r="C156" s="106"/>
      <c r="D156" s="118"/>
      <c r="E156" s="106"/>
      <c r="F156" s="114"/>
      <c r="G156" s="123"/>
      <c r="H156" s="153"/>
      <c r="I156" s="112"/>
      <c r="J156" s="44" t="s">
        <v>230</v>
      </c>
      <c r="K156" s="46" t="s">
        <v>125</v>
      </c>
      <c r="L156" s="29">
        <v>9</v>
      </c>
      <c r="M156" s="46" t="s">
        <v>325</v>
      </c>
      <c r="N156" s="13">
        <v>3</v>
      </c>
      <c r="O156" s="13">
        <v>1</v>
      </c>
      <c r="P156" s="13" t="s">
        <v>303</v>
      </c>
      <c r="Q156" s="15">
        <v>9.37</v>
      </c>
      <c r="R156" s="168">
        <v>5.9787</v>
      </c>
      <c r="S156" s="168">
        <v>3.58722</v>
      </c>
      <c r="T156" s="169">
        <v>0.6</v>
      </c>
    </row>
    <row r="157" spans="1:20" ht="24.75" customHeight="1" thickTop="1">
      <c r="A157" s="108" t="s">
        <v>55</v>
      </c>
      <c r="B157" s="105" t="s">
        <v>103</v>
      </c>
      <c r="C157" s="105" t="s">
        <v>121</v>
      </c>
      <c r="D157" s="113" t="s">
        <v>126</v>
      </c>
      <c r="E157" s="127" t="s">
        <v>56</v>
      </c>
      <c r="F157" s="113" t="s">
        <v>57</v>
      </c>
      <c r="G157" s="122" t="s">
        <v>241</v>
      </c>
      <c r="H157" s="105" t="s">
        <v>122</v>
      </c>
      <c r="I157" s="111">
        <v>6</v>
      </c>
      <c r="J157" s="43" t="s">
        <v>246</v>
      </c>
      <c r="K157" s="9" t="s">
        <v>58</v>
      </c>
      <c r="L157" s="28">
        <v>1</v>
      </c>
      <c r="M157" s="85" t="s">
        <v>324</v>
      </c>
      <c r="N157" s="10">
        <v>3</v>
      </c>
      <c r="O157" s="10">
        <v>1</v>
      </c>
      <c r="P157" s="17" t="s">
        <v>293</v>
      </c>
      <c r="Q157" s="18">
        <v>9.37</v>
      </c>
      <c r="R157" s="171">
        <v>4.7787</v>
      </c>
      <c r="S157" s="172">
        <v>2.8672199999999997</v>
      </c>
      <c r="T157" s="170">
        <v>0.6</v>
      </c>
    </row>
    <row r="158" spans="1:20" ht="45.75" customHeight="1" thickBot="1">
      <c r="A158" s="117"/>
      <c r="B158" s="118"/>
      <c r="C158" s="118"/>
      <c r="D158" s="114"/>
      <c r="E158" s="129"/>
      <c r="F158" s="114"/>
      <c r="G158" s="146"/>
      <c r="H158" s="128"/>
      <c r="I158" s="112"/>
      <c r="J158" s="44" t="s">
        <v>247</v>
      </c>
      <c r="K158" s="19" t="s">
        <v>123</v>
      </c>
      <c r="L158" s="29">
        <v>6</v>
      </c>
      <c r="M158" s="46" t="s">
        <v>324</v>
      </c>
      <c r="N158" s="66">
        <v>3</v>
      </c>
      <c r="O158" s="66">
        <v>1</v>
      </c>
      <c r="P158" s="47" t="s">
        <v>303</v>
      </c>
      <c r="Q158" s="99" t="s">
        <v>428</v>
      </c>
      <c r="R158" s="168">
        <v>1.35</v>
      </c>
      <c r="S158" s="168">
        <v>0.81</v>
      </c>
      <c r="T158" s="169">
        <v>0.6</v>
      </c>
    </row>
    <row r="159" spans="1:20" ht="25.5" customHeight="1" thickTop="1">
      <c r="A159" s="108" t="s">
        <v>55</v>
      </c>
      <c r="B159" s="105" t="s">
        <v>103</v>
      </c>
      <c r="C159" s="105" t="s">
        <v>127</v>
      </c>
      <c r="D159" s="113" t="s">
        <v>63</v>
      </c>
      <c r="E159" s="127" t="s">
        <v>56</v>
      </c>
      <c r="F159" s="113" t="s">
        <v>57</v>
      </c>
      <c r="G159" s="122" t="s">
        <v>242</v>
      </c>
      <c r="H159" s="105" t="s">
        <v>261</v>
      </c>
      <c r="I159" s="111">
        <v>6</v>
      </c>
      <c r="J159" s="43" t="s">
        <v>248</v>
      </c>
      <c r="K159" s="9" t="s">
        <v>58</v>
      </c>
      <c r="L159" s="28">
        <v>1</v>
      </c>
      <c r="M159" s="85" t="s">
        <v>323</v>
      </c>
      <c r="N159" s="10">
        <v>3</v>
      </c>
      <c r="O159" s="10">
        <v>1</v>
      </c>
      <c r="P159" s="17" t="s">
        <v>293</v>
      </c>
      <c r="Q159" s="18">
        <v>9.37</v>
      </c>
      <c r="R159" s="171">
        <v>4.7787</v>
      </c>
      <c r="S159" s="172">
        <v>2.8672199999999997</v>
      </c>
      <c r="T159" s="170">
        <v>0.6</v>
      </c>
    </row>
    <row r="160" spans="1:20" ht="25.5" customHeight="1">
      <c r="A160" s="117"/>
      <c r="B160" s="118"/>
      <c r="C160" s="118"/>
      <c r="D160" s="114"/>
      <c r="E160" s="129"/>
      <c r="F160" s="114"/>
      <c r="G160" s="146"/>
      <c r="H160" s="128"/>
      <c r="I160" s="112"/>
      <c r="J160" s="64" t="s">
        <v>249</v>
      </c>
      <c r="K160" s="77" t="s">
        <v>450</v>
      </c>
      <c r="L160" s="65">
        <v>4</v>
      </c>
      <c r="M160" s="76" t="s">
        <v>323</v>
      </c>
      <c r="N160" s="66">
        <v>3</v>
      </c>
      <c r="O160" s="66">
        <v>1</v>
      </c>
      <c r="P160" s="47" t="s">
        <v>303</v>
      </c>
      <c r="Q160" s="22">
        <v>9.37</v>
      </c>
      <c r="R160" s="165">
        <v>4.7787</v>
      </c>
      <c r="S160" s="166">
        <v>2.8672199999999997</v>
      </c>
      <c r="T160" s="167">
        <v>0.6</v>
      </c>
    </row>
    <row r="161" spans="1:20" ht="61.5" customHeight="1">
      <c r="A161" s="109"/>
      <c r="B161" s="106"/>
      <c r="C161" s="106"/>
      <c r="D161" s="128"/>
      <c r="E161" s="106"/>
      <c r="F161" s="114"/>
      <c r="G161" s="123"/>
      <c r="H161" s="128"/>
      <c r="I161" s="112"/>
      <c r="J161" s="44" t="s">
        <v>250</v>
      </c>
      <c r="K161" s="46" t="s">
        <v>449</v>
      </c>
      <c r="L161" s="29">
        <v>6</v>
      </c>
      <c r="M161" s="76" t="s">
        <v>323</v>
      </c>
      <c r="N161" s="13">
        <v>3</v>
      </c>
      <c r="O161" s="13">
        <v>1</v>
      </c>
      <c r="P161" s="13" t="s">
        <v>303</v>
      </c>
      <c r="Q161" s="15">
        <v>9.37</v>
      </c>
      <c r="R161" s="165">
        <v>18.615</v>
      </c>
      <c r="S161" s="166">
        <v>11.169</v>
      </c>
      <c r="T161" s="167">
        <v>0.6</v>
      </c>
    </row>
    <row r="162" spans="1:20" ht="24" customHeight="1" thickBot="1">
      <c r="A162" s="110"/>
      <c r="B162" s="107"/>
      <c r="C162" s="107"/>
      <c r="D162" s="153"/>
      <c r="E162" s="107"/>
      <c r="F162" s="115"/>
      <c r="G162" s="125"/>
      <c r="H162" s="153"/>
      <c r="I162" s="126"/>
      <c r="J162" s="63" t="s">
        <v>427</v>
      </c>
      <c r="K162" s="88" t="s">
        <v>451</v>
      </c>
      <c r="L162" s="59">
        <v>6</v>
      </c>
      <c r="M162" s="87" t="s">
        <v>323</v>
      </c>
      <c r="N162" s="61">
        <v>3</v>
      </c>
      <c r="O162" s="61">
        <v>1</v>
      </c>
      <c r="P162" s="61" t="s">
        <v>303</v>
      </c>
      <c r="Q162" s="62">
        <v>9.37</v>
      </c>
      <c r="R162" s="168">
        <v>14.055</v>
      </c>
      <c r="S162" s="168">
        <v>4.2165</v>
      </c>
      <c r="T162" s="169">
        <v>0.3</v>
      </c>
    </row>
    <row r="163" spans="1:20" ht="12" customHeight="1" thickBot="1" thickTop="1">
      <c r="A163" s="49"/>
      <c r="B163" s="49"/>
      <c r="C163" s="49"/>
      <c r="D163" s="49"/>
      <c r="E163" s="49"/>
      <c r="F163" s="51"/>
      <c r="G163" s="52"/>
      <c r="H163" s="49"/>
      <c r="I163" s="52"/>
      <c r="J163" s="53"/>
      <c r="K163" s="58"/>
      <c r="L163" s="53"/>
      <c r="M163" s="58"/>
      <c r="N163" s="54"/>
      <c r="O163" s="54"/>
      <c r="P163" s="54"/>
      <c r="Q163" s="56"/>
      <c r="R163" s="173">
        <v>4897195.456799997</v>
      </c>
      <c r="S163" s="173">
        <v>2974787.00871</v>
      </c>
      <c r="T163" s="174"/>
    </row>
    <row r="164" spans="1:20" ht="12" customHeight="1" thickTop="1">
      <c r="A164" s="49"/>
      <c r="B164" s="49"/>
      <c r="C164" s="49"/>
      <c r="D164" s="49"/>
      <c r="E164" s="49"/>
      <c r="F164" s="51"/>
      <c r="G164" s="52"/>
      <c r="H164" s="49"/>
      <c r="I164" s="52"/>
      <c r="J164" s="53"/>
      <c r="K164" s="58"/>
      <c r="L164" s="53"/>
      <c r="M164" s="57"/>
      <c r="N164" s="54"/>
      <c r="O164" s="54"/>
      <c r="P164" s="54"/>
      <c r="Q164" s="56"/>
      <c r="R164" s="175"/>
      <c r="S164" s="176">
        <v>0.6074470653564301</v>
      </c>
      <c r="T164" s="174"/>
    </row>
    <row r="165" spans="1:20" ht="12" customHeight="1">
      <c r="A165" s="49"/>
      <c r="B165" s="49"/>
      <c r="C165" s="49"/>
      <c r="D165" s="49"/>
      <c r="E165" s="49"/>
      <c r="F165" s="51"/>
      <c r="G165" s="52"/>
      <c r="H165" s="49"/>
      <c r="I165" s="52"/>
      <c r="J165" s="53"/>
      <c r="K165" s="58"/>
      <c r="L165" s="53"/>
      <c r="M165" s="57"/>
      <c r="N165" s="54"/>
      <c r="O165" s="54"/>
      <c r="P165" s="54"/>
      <c r="Q165" s="56"/>
      <c r="R165" s="175"/>
      <c r="S165" s="175"/>
      <c r="T165" s="174"/>
    </row>
    <row r="166" spans="1:20" ht="12" customHeight="1">
      <c r="A166" s="49"/>
      <c r="B166" s="49"/>
      <c r="C166" s="49"/>
      <c r="D166" s="49"/>
      <c r="E166" s="49"/>
      <c r="F166" s="51"/>
      <c r="G166" s="52"/>
      <c r="H166" s="49"/>
      <c r="I166" s="52"/>
      <c r="J166" s="53"/>
      <c r="K166" s="58"/>
      <c r="L166" s="53"/>
      <c r="M166" s="57"/>
      <c r="N166" s="54"/>
      <c r="O166" s="54"/>
      <c r="P166" s="54"/>
      <c r="Q166" s="55"/>
      <c r="R166" s="177"/>
      <c r="S166" s="177"/>
      <c r="T166" s="174"/>
    </row>
    <row r="167" spans="1:20" ht="12" customHeight="1">
      <c r="A167" s="49"/>
      <c r="B167" s="49"/>
      <c r="C167" s="49"/>
      <c r="D167" s="49"/>
      <c r="E167" s="49"/>
      <c r="F167" s="51"/>
      <c r="G167" s="52"/>
      <c r="H167" s="49"/>
      <c r="I167" s="52"/>
      <c r="J167" s="53"/>
      <c r="K167" s="58"/>
      <c r="L167" s="53"/>
      <c r="M167" s="57"/>
      <c r="N167" s="54"/>
      <c r="O167" s="54"/>
      <c r="P167" s="54"/>
      <c r="Q167" s="55"/>
      <c r="R167" s="177"/>
      <c r="S167" s="177"/>
      <c r="T167" s="174"/>
    </row>
    <row r="168" spans="1:20" ht="12" customHeight="1">
      <c r="A168" s="49"/>
      <c r="B168" s="49"/>
      <c r="C168" s="49"/>
      <c r="D168" s="49"/>
      <c r="E168" s="49"/>
      <c r="F168" s="51"/>
      <c r="G168" s="52"/>
      <c r="H168" s="49"/>
      <c r="I168" s="52"/>
      <c r="J168" s="53"/>
      <c r="K168" s="58"/>
      <c r="L168" s="53"/>
      <c r="M168" s="57"/>
      <c r="N168" s="54"/>
      <c r="O168" s="54"/>
      <c r="P168" s="54"/>
      <c r="Q168" s="55"/>
      <c r="R168" s="177"/>
      <c r="S168" s="177"/>
      <c r="T168" s="174"/>
    </row>
    <row r="169" spans="1:20" ht="12" customHeight="1">
      <c r="A169" s="49"/>
      <c r="B169" s="49"/>
      <c r="C169" s="49"/>
      <c r="D169" s="49"/>
      <c r="E169" s="49"/>
      <c r="F169" s="51"/>
      <c r="G169" s="52"/>
      <c r="H169" s="49"/>
      <c r="I169" s="52"/>
      <c r="J169" s="53"/>
      <c r="K169" s="58"/>
      <c r="L169" s="53"/>
      <c r="M169" s="57"/>
      <c r="N169" s="54"/>
      <c r="O169" s="54"/>
      <c r="P169" s="54"/>
      <c r="Q169" s="55"/>
      <c r="R169" s="177"/>
      <c r="S169" s="177"/>
      <c r="T169" s="174"/>
    </row>
    <row r="170" spans="1:20" ht="12" customHeight="1">
      <c r="A170" s="49"/>
      <c r="B170" s="49"/>
      <c r="C170" s="49"/>
      <c r="D170" s="50"/>
      <c r="E170" s="49"/>
      <c r="F170" s="51"/>
      <c r="G170" s="52"/>
      <c r="H170" s="49"/>
      <c r="I170" s="52"/>
      <c r="J170" s="53"/>
      <c r="K170" s="57"/>
      <c r="L170" s="53"/>
      <c r="M170" s="57"/>
      <c r="N170" s="54"/>
      <c r="O170" s="54"/>
      <c r="P170" s="54"/>
      <c r="Q170" s="55"/>
      <c r="R170" s="177"/>
      <c r="S170" s="177"/>
      <c r="T170" s="174"/>
    </row>
    <row r="171" spans="11:20" ht="12" customHeight="1">
      <c r="K171" s="84"/>
      <c r="M171" s="84"/>
      <c r="T171" s="174"/>
    </row>
    <row r="172" spans="1:20" ht="12" customHeight="1">
      <c r="A172" s="48"/>
      <c r="K172" s="84"/>
      <c r="M172" s="84"/>
      <c r="T172" s="174"/>
    </row>
    <row r="173" ht="12" customHeight="1">
      <c r="K173" s="84"/>
    </row>
    <row r="174" ht="12" customHeight="1">
      <c r="K174" s="84"/>
    </row>
    <row r="175" ht="12" customHeight="1">
      <c r="K175" s="84"/>
    </row>
    <row r="176" ht="12" customHeight="1">
      <c r="K176" s="84"/>
    </row>
  </sheetData>
  <sheetProtection/>
  <autoFilter ref="A22:Q164"/>
  <mergeCells count="297">
    <mergeCell ref="I110:I111"/>
    <mergeCell ref="I102:I106"/>
    <mergeCell ref="H96:H98"/>
    <mergeCell ref="F78:F85"/>
    <mergeCell ref="G86:G95"/>
    <mergeCell ref="F102:F106"/>
    <mergeCell ref="I99:I101"/>
    <mergeCell ref="H110:H111"/>
    <mergeCell ref="H107:H109"/>
    <mergeCell ref="G96:G98"/>
    <mergeCell ref="I120:I123"/>
    <mergeCell ref="H115:H116"/>
    <mergeCell ref="I112:I114"/>
    <mergeCell ref="I128:I132"/>
    <mergeCell ref="H124:H127"/>
    <mergeCell ref="I124:I127"/>
    <mergeCell ref="H112:H114"/>
    <mergeCell ref="H128:H132"/>
    <mergeCell ref="H159:H162"/>
    <mergeCell ref="H154:H156"/>
    <mergeCell ref="A112:A114"/>
    <mergeCell ref="D110:D111"/>
    <mergeCell ref="E110:E111"/>
    <mergeCell ref="F143:F144"/>
    <mergeCell ref="F124:F127"/>
    <mergeCell ref="F145:F147"/>
    <mergeCell ref="G154:G156"/>
    <mergeCell ref="G145:G147"/>
    <mergeCell ref="D159:D162"/>
    <mergeCell ref="E112:E114"/>
    <mergeCell ref="F159:F162"/>
    <mergeCell ref="G159:G162"/>
    <mergeCell ref="E145:E147"/>
    <mergeCell ref="E143:E144"/>
    <mergeCell ref="D136:D137"/>
    <mergeCell ref="D117:D119"/>
    <mergeCell ref="E117:E119"/>
    <mergeCell ref="G124:G127"/>
    <mergeCell ref="A159:A162"/>
    <mergeCell ref="B159:B162"/>
    <mergeCell ref="C159:C162"/>
    <mergeCell ref="B107:B109"/>
    <mergeCell ref="C107:C109"/>
    <mergeCell ref="C112:C114"/>
    <mergeCell ref="C136:C137"/>
    <mergeCell ref="C117:C119"/>
    <mergeCell ref="A157:A158"/>
    <mergeCell ref="E159:E162"/>
    <mergeCell ref="I154:I156"/>
    <mergeCell ref="G157:G158"/>
    <mergeCell ref="H157:H158"/>
    <mergeCell ref="I157:I158"/>
    <mergeCell ref="E157:E158"/>
    <mergeCell ref="F157:F158"/>
    <mergeCell ref="E154:E156"/>
    <mergeCell ref="F154:F156"/>
    <mergeCell ref="I159:I162"/>
    <mergeCell ref="B157:B158"/>
    <mergeCell ref="C157:C158"/>
    <mergeCell ref="D157:D158"/>
    <mergeCell ref="B151:B153"/>
    <mergeCell ref="C151:C153"/>
    <mergeCell ref="D151:D153"/>
    <mergeCell ref="A154:A156"/>
    <mergeCell ref="B154:B156"/>
    <mergeCell ref="C154:C156"/>
    <mergeCell ref="D154:D156"/>
    <mergeCell ref="G151:G153"/>
    <mergeCell ref="H151:H153"/>
    <mergeCell ref="A148:A150"/>
    <mergeCell ref="B148:B150"/>
    <mergeCell ref="C148:C150"/>
    <mergeCell ref="D148:D150"/>
    <mergeCell ref="E148:E150"/>
    <mergeCell ref="F148:F150"/>
    <mergeCell ref="H148:H150"/>
    <mergeCell ref="A151:A153"/>
    <mergeCell ref="I148:I150"/>
    <mergeCell ref="H143:H144"/>
    <mergeCell ref="I143:I144"/>
    <mergeCell ref="E151:E153"/>
    <mergeCell ref="F151:F153"/>
    <mergeCell ref="I145:I147"/>
    <mergeCell ref="G148:G150"/>
    <mergeCell ref="I151:I153"/>
    <mergeCell ref="G143:G144"/>
    <mergeCell ref="H145:H147"/>
    <mergeCell ref="A145:A147"/>
    <mergeCell ref="B145:B147"/>
    <mergeCell ref="C145:C147"/>
    <mergeCell ref="D145:D147"/>
    <mergeCell ref="E141:E142"/>
    <mergeCell ref="A143:A144"/>
    <mergeCell ref="B143:B144"/>
    <mergeCell ref="C143:C144"/>
    <mergeCell ref="D143:D144"/>
    <mergeCell ref="G110:G111"/>
    <mergeCell ref="F112:F114"/>
    <mergeCell ref="F117:F119"/>
    <mergeCell ref="F141:F142"/>
    <mergeCell ref="G141:G142"/>
    <mergeCell ref="A141:A142"/>
    <mergeCell ref="B141:B142"/>
    <mergeCell ref="C141:C142"/>
    <mergeCell ref="D102:D106"/>
    <mergeCell ref="D141:D142"/>
    <mergeCell ref="A107:A109"/>
    <mergeCell ref="A96:A98"/>
    <mergeCell ref="B96:B98"/>
    <mergeCell ref="C96:C98"/>
    <mergeCell ref="D96:D98"/>
    <mergeCell ref="E3:H3"/>
    <mergeCell ref="E4:H4"/>
    <mergeCell ref="H141:H142"/>
    <mergeCell ref="I141:I142"/>
    <mergeCell ref="E96:E98"/>
    <mergeCell ref="E107:E109"/>
    <mergeCell ref="G102:G106"/>
    <mergeCell ref="G128:G132"/>
    <mergeCell ref="E120:E123"/>
    <mergeCell ref="G107:G109"/>
    <mergeCell ref="H138:H140"/>
    <mergeCell ref="G120:G123"/>
    <mergeCell ref="G133:G135"/>
    <mergeCell ref="C3:C4"/>
    <mergeCell ref="C23:C26"/>
    <mergeCell ref="E52:E61"/>
    <mergeCell ref="F52:F61"/>
    <mergeCell ref="C42:C51"/>
    <mergeCell ref="E11:H11"/>
    <mergeCell ref="H31:H41"/>
    <mergeCell ref="A23:A26"/>
    <mergeCell ref="E17:H17"/>
    <mergeCell ref="H120:H123"/>
    <mergeCell ref="B112:B114"/>
    <mergeCell ref="D112:D114"/>
    <mergeCell ref="G99:G101"/>
    <mergeCell ref="C27:C30"/>
    <mergeCell ref="F23:F26"/>
    <mergeCell ref="G112:G114"/>
    <mergeCell ref="F107:F109"/>
    <mergeCell ref="C99:C101"/>
    <mergeCell ref="D99:D101"/>
    <mergeCell ref="E99:E101"/>
    <mergeCell ref="I96:I98"/>
    <mergeCell ref="I27:I30"/>
    <mergeCell ref="D42:D51"/>
    <mergeCell ref="E42:E51"/>
    <mergeCell ref="G62:G65"/>
    <mergeCell ref="F42:F51"/>
    <mergeCell ref="F62:F65"/>
    <mergeCell ref="H62:H65"/>
    <mergeCell ref="G52:G61"/>
    <mergeCell ref="G42:G51"/>
    <mergeCell ref="I66:I77"/>
    <mergeCell ref="C86:C95"/>
    <mergeCell ref="D66:D77"/>
    <mergeCell ref="G66:G77"/>
    <mergeCell ref="C66:C77"/>
    <mergeCell ref="F66:F77"/>
    <mergeCell ref="E78:E85"/>
    <mergeCell ref="E86:E95"/>
    <mergeCell ref="D86:D95"/>
    <mergeCell ref="H66:H77"/>
    <mergeCell ref="J3:K3"/>
    <mergeCell ref="L10:O10"/>
    <mergeCell ref="L3:O3"/>
    <mergeCell ref="L4:O4"/>
    <mergeCell ref="L7:O7"/>
    <mergeCell ref="L5:O5"/>
    <mergeCell ref="L8:O8"/>
    <mergeCell ref="L9:O9"/>
    <mergeCell ref="A42:A51"/>
    <mergeCell ref="B42:B51"/>
    <mergeCell ref="D52:D61"/>
    <mergeCell ref="E66:E77"/>
    <mergeCell ref="C52:C61"/>
    <mergeCell ref="E62:E65"/>
    <mergeCell ref="B23:B26"/>
    <mergeCell ref="B31:B41"/>
    <mergeCell ref="D23:D26"/>
    <mergeCell ref="G31:G41"/>
    <mergeCell ref="E31:E41"/>
    <mergeCell ref="F31:F41"/>
    <mergeCell ref="D27:D30"/>
    <mergeCell ref="G23:G26"/>
    <mergeCell ref="L11:O11"/>
    <mergeCell ref="A66:A77"/>
    <mergeCell ref="B66:B77"/>
    <mergeCell ref="I42:I51"/>
    <mergeCell ref="H27:H30"/>
    <mergeCell ref="E27:E30"/>
    <mergeCell ref="F27:F30"/>
    <mergeCell ref="E13:H13"/>
    <mergeCell ref="H52:H61"/>
    <mergeCell ref="I52:I61"/>
    <mergeCell ref="L12:O12"/>
    <mergeCell ref="L13:O13"/>
    <mergeCell ref="L14:O14"/>
    <mergeCell ref="E23:E26"/>
    <mergeCell ref="I23:I26"/>
    <mergeCell ref="H23:H26"/>
    <mergeCell ref="A27:A30"/>
    <mergeCell ref="B27:B30"/>
    <mergeCell ref="I62:I65"/>
    <mergeCell ref="I78:I85"/>
    <mergeCell ref="D78:D85"/>
    <mergeCell ref="I31:I41"/>
    <mergeCell ref="G27:G30"/>
    <mergeCell ref="A78:A85"/>
    <mergeCell ref="B78:B85"/>
    <mergeCell ref="H42:H51"/>
    <mergeCell ref="C110:C111"/>
    <mergeCell ref="A115:A116"/>
    <mergeCell ref="B115:B116"/>
    <mergeCell ref="C115:C116"/>
    <mergeCell ref="C102:C106"/>
    <mergeCell ref="A128:A132"/>
    <mergeCell ref="B128:B132"/>
    <mergeCell ref="C128:C132"/>
    <mergeCell ref="A120:A123"/>
    <mergeCell ref="B120:B123"/>
    <mergeCell ref="A117:A119"/>
    <mergeCell ref="B117:B119"/>
    <mergeCell ref="A110:A111"/>
    <mergeCell ref="B110:B111"/>
    <mergeCell ref="D128:D132"/>
    <mergeCell ref="A124:A127"/>
    <mergeCell ref="D124:D127"/>
    <mergeCell ref="B124:B127"/>
    <mergeCell ref="I138:I140"/>
    <mergeCell ref="F133:F135"/>
    <mergeCell ref="I133:I135"/>
    <mergeCell ref="F136:F137"/>
    <mergeCell ref="G136:G137"/>
    <mergeCell ref="I136:I137"/>
    <mergeCell ref="H133:H135"/>
    <mergeCell ref="H136:H137"/>
    <mergeCell ref="F138:F140"/>
    <mergeCell ref="G138:G140"/>
    <mergeCell ref="C120:C123"/>
    <mergeCell ref="D120:D123"/>
    <mergeCell ref="F120:F123"/>
    <mergeCell ref="C124:C127"/>
    <mergeCell ref="E124:E127"/>
    <mergeCell ref="F128:F132"/>
    <mergeCell ref="E138:E140"/>
    <mergeCell ref="E136:E137"/>
    <mergeCell ref="E128:E132"/>
    <mergeCell ref="A138:A140"/>
    <mergeCell ref="B138:B140"/>
    <mergeCell ref="C138:C140"/>
    <mergeCell ref="D138:D140"/>
    <mergeCell ref="A136:A137"/>
    <mergeCell ref="D133:D135"/>
    <mergeCell ref="E133:E135"/>
    <mergeCell ref="A133:A135"/>
    <mergeCell ref="B133:B135"/>
    <mergeCell ref="C133:C135"/>
    <mergeCell ref="B136:B137"/>
    <mergeCell ref="D115:D116"/>
    <mergeCell ref="E115:E116"/>
    <mergeCell ref="F115:F116"/>
    <mergeCell ref="F99:F101"/>
    <mergeCell ref="E102:E106"/>
    <mergeCell ref="F110:F111"/>
    <mergeCell ref="D107:D109"/>
    <mergeCell ref="H78:H85"/>
    <mergeCell ref="G78:G85"/>
    <mergeCell ref="I117:I119"/>
    <mergeCell ref="I115:I116"/>
    <mergeCell ref="H117:H119"/>
    <mergeCell ref="H86:H95"/>
    <mergeCell ref="I86:I95"/>
    <mergeCell ref="G117:G119"/>
    <mergeCell ref="G115:G116"/>
    <mergeCell ref="H102:H106"/>
    <mergeCell ref="C78:C85"/>
    <mergeCell ref="A31:A41"/>
    <mergeCell ref="C31:C41"/>
    <mergeCell ref="D31:D41"/>
    <mergeCell ref="A62:A65"/>
    <mergeCell ref="B62:B65"/>
    <mergeCell ref="C62:C65"/>
    <mergeCell ref="D62:D65"/>
    <mergeCell ref="A52:A61"/>
    <mergeCell ref="B52:B61"/>
    <mergeCell ref="B86:B95"/>
    <mergeCell ref="A86:A95"/>
    <mergeCell ref="I107:I109"/>
    <mergeCell ref="A99:A101"/>
    <mergeCell ref="B99:B101"/>
    <mergeCell ref="F86:F95"/>
    <mergeCell ref="F96:F98"/>
    <mergeCell ref="A102:A106"/>
    <mergeCell ref="B102:B106"/>
    <mergeCell ref="H99:H101"/>
  </mergeCells>
  <printOptions/>
  <pageMargins left="0.7480314960629921" right="0.7480314960629921" top="0.984251968503937" bottom="0.984251968503937" header="0" footer="0"/>
  <pageSetup fitToHeight="5" fitToWidth="1" horizontalDpi="600" verticalDpi="600" orientation="landscape" paperSize="8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Jerneja Sojer</dc:creator>
  <cp:keywords/>
  <dc:description/>
  <cp:lastModifiedBy>Urška Starc</cp:lastModifiedBy>
  <cp:lastPrinted>2010-09-17T10:49:28Z</cp:lastPrinted>
  <dcterms:created xsi:type="dcterms:W3CDTF">2009-12-17T13:04:51Z</dcterms:created>
  <dcterms:modified xsi:type="dcterms:W3CDTF">2011-04-22T11:53:48Z</dcterms:modified>
  <cp:category/>
  <cp:version/>
  <cp:contentType/>
  <cp:contentStatus/>
</cp:coreProperties>
</file>