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445" activeTab="0"/>
  </bookViews>
  <sheets>
    <sheet name="Zakon_Mapiranje_skupna" sheetId="1" r:id="rId1"/>
    <sheet name="Seznam predpisov" sheetId="2" r:id="rId2"/>
  </sheets>
  <definedNames>
    <definedName name="_xlnm._FilterDatabase" localSheetId="0" hidden="1">'Zakon_Mapiranje_skupna'!$A$22:$R$152</definedName>
  </definedNames>
  <calcPr fullCalcOnLoad="1"/>
</workbook>
</file>

<file path=xl/comments1.xml><?xml version="1.0" encoding="utf-8"?>
<comments xmlns="http://schemas.openxmlformats.org/spreadsheetml/2006/main">
  <authors>
    <author>spirkovic</author>
  </authors>
  <commentList>
    <comment ref="N48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redko</t>
        </r>
      </text>
    </comment>
    <comment ref="N41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SŠ 6606
Oš ocena v istem razmerju mer temi, ki zaključijo in temi, ki se vpišejo</t>
        </r>
      </text>
    </comment>
    <comment ref="N68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Preverjanje na 5 obiskov</t>
        </r>
      </text>
    </comment>
    <comment ref="N78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OŠ 132</t>
        </r>
      </text>
    </comment>
    <comment ref="N79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5 na formalen program</t>
        </r>
      </text>
    </comment>
    <comment ref="N102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vsak udeleženec formalnega izobraževanja v povprečju pristopi k 6
 izpitom v letu + 20000 udeležencev v javno veljavnih neformalnih izobraževanjih
</t>
        </r>
      </text>
    </comment>
    <comment ref="N104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SŠ 10512
OŠ ocena v istem razmerju med napredujočimi in udeleženci</t>
        </r>
      </text>
    </comment>
    <comment ref="N105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0,5% udeležencev na izpitih
</t>
        </r>
      </text>
    </comment>
    <comment ref="N110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SŠ 1004
OŠ v enakem razmerju med izpisanimi in udeleženimi</t>
        </r>
      </text>
    </comment>
    <comment ref="N113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10 % udeležencev</t>
        </r>
      </text>
    </comment>
    <comment ref="N117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2 napaki na leto na organizacijo
</t>
        </r>
      </text>
    </comment>
    <comment ref="N51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redko</t>
        </r>
      </text>
    </comment>
    <comment ref="N54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redko</t>
        </r>
      </text>
    </comment>
    <comment ref="N69" authorId="0">
      <text>
        <r>
          <rPr>
            <b/>
            <sz val="9"/>
            <rFont val="Tahoma"/>
            <family val="2"/>
          </rPr>
          <t>spirkovic:</t>
        </r>
        <r>
          <rPr>
            <sz val="9"/>
            <rFont val="Tahoma"/>
            <family val="2"/>
          </rPr>
          <t xml:space="preserve">
vsak udeleženec formalnega izobraževanja v povprečju pristopi k 6
 izpitom v letu + 20000 udeležencev v javno veljavnih neformalnih izobraževanjih
</t>
        </r>
      </text>
    </comment>
  </commentList>
</comments>
</file>

<file path=xl/sharedStrings.xml><?xml version="1.0" encoding="utf-8"?>
<sst xmlns="http://schemas.openxmlformats.org/spreadsheetml/2006/main" count="855" uniqueCount="472">
  <si>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</si>
  <si>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</si>
  <si>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</si>
  <si>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</si>
  <si>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</si>
  <si>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</si>
  <si>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</si>
  <si>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</si>
  <si>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</si>
  <si>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</si>
  <si>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</si>
  <si>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</si>
  <si>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</si>
  <si>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</si>
  <si>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</si>
  <si>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</si>
  <si>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</si>
  <si>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</si>
  <si>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</si>
  <si>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</si>
  <si>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</si>
  <si>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</si>
  <si>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</si>
  <si>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</si>
  <si>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</si>
  <si>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</si>
  <si>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</si>
  <si>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</si>
  <si>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</si>
  <si>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</si>
  <si>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</si>
  <si>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</si>
  <si>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</si>
  <si>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</si>
  <si>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</si>
  <si>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</si>
  <si>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</si>
  <si>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</si>
  <si>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14 - Drugo</t>
  </si>
  <si>
    <t>13 - Usposabljanje, izobraževanje</t>
  </si>
  <si>
    <t>Delovno - pravno področje</t>
  </si>
  <si>
    <t>Področje sociale</t>
  </si>
  <si>
    <t>Finančno področje</t>
  </si>
  <si>
    <t>Gospodarsko področje</t>
  </si>
  <si>
    <t>Kmetijsko področje</t>
  </si>
  <si>
    <t>Področje okolja in prostora</t>
  </si>
  <si>
    <t>Pravosodno področje</t>
  </si>
  <si>
    <t>Področje izobraževanja</t>
  </si>
  <si>
    <t>Področje zdravja</t>
  </si>
  <si>
    <t>Področje prometa</t>
  </si>
  <si>
    <t>Področje kulture</t>
  </si>
  <si>
    <t>Obrambno področje</t>
  </si>
  <si>
    <t>Področje visokega šolstva</t>
  </si>
  <si>
    <t>Kohezijsko področje</t>
  </si>
  <si>
    <t>Področje statistike</t>
  </si>
  <si>
    <t>Kategorija predpisa</t>
  </si>
  <si>
    <t>Zap. št. IO</t>
  </si>
  <si>
    <t>Zap. št. AA</t>
  </si>
  <si>
    <t>IO (tip)</t>
  </si>
  <si>
    <t>Kategorija predpisa:</t>
  </si>
  <si>
    <t>1 - A (EU regulativa)</t>
  </si>
  <si>
    <t>2 - B (EU direktiva)</t>
  </si>
  <si>
    <t>3 - C (nacionalna)</t>
  </si>
  <si>
    <t>Področje šolstva</t>
  </si>
  <si>
    <t>Julij 2010</t>
  </si>
  <si>
    <t>MŠŠ</t>
  </si>
  <si>
    <t>C</t>
  </si>
  <si>
    <t xml:space="preserve"> </t>
  </si>
  <si>
    <t>Pravne in fizične osebe</t>
  </si>
  <si>
    <t>Zakon o izobraževanju odraslih (ZIO), Ur.l.RS, št. 12/1996, 86/2004 - ZVSI, 69/2006</t>
  </si>
  <si>
    <t>IO-1</t>
  </si>
  <si>
    <t>14. člen ZIO</t>
  </si>
  <si>
    <t>Organizacije za izobraževanje odraslih, ki bodo izvajale javno veljavne programe ali programe, financirane iz javnih sredstev, se morajo pred pričetkom izvajanja dejavnosti vpisati v razvid pri MŠŠ</t>
  </si>
  <si>
    <t>AA - 1.1.</t>
  </si>
  <si>
    <t>18. člen ZIO</t>
  </si>
  <si>
    <t>IO-2</t>
  </si>
  <si>
    <t>Seznanitev z IO</t>
  </si>
  <si>
    <t>Posredovanje podatkov</t>
  </si>
  <si>
    <t>Seznanitev z vsebino načrta, predlogi</t>
  </si>
  <si>
    <t>Razprava</t>
  </si>
  <si>
    <t>Oblikovanje mnenja</t>
  </si>
  <si>
    <t>Posredovanje mnenja</t>
  </si>
  <si>
    <t>IO-3</t>
  </si>
  <si>
    <t>IO-4</t>
  </si>
  <si>
    <t>IO-5</t>
  </si>
  <si>
    <t>IO-6</t>
  </si>
  <si>
    <t>IO-7</t>
  </si>
  <si>
    <t>IO-8</t>
  </si>
  <si>
    <t>IO-9</t>
  </si>
  <si>
    <t>IO-10</t>
  </si>
  <si>
    <t>IO-11</t>
  </si>
  <si>
    <t>Vodenje kronike o svojem delu</t>
  </si>
  <si>
    <t>Priprava razpisa</t>
  </si>
  <si>
    <t>IO-12</t>
  </si>
  <si>
    <t>47. člen ZIO</t>
  </si>
  <si>
    <t>Izobraževalna organizacija mora najmanj dvakrat letno objaviti roke za izpite iz izobraževalnih programov, ki jih izvaja</t>
  </si>
  <si>
    <t>Priprava podatkov za objavo</t>
  </si>
  <si>
    <t>Objava podatkov</t>
  </si>
  <si>
    <t>Priprava podatkov</t>
  </si>
  <si>
    <t>Seznanitev IO</t>
  </si>
  <si>
    <t>IO-13</t>
  </si>
  <si>
    <t>Pravilnik o razpisu za vpis in izvedbi vpisa v izobraževanju odraslih, Ur.l.RS, št. 82/1998</t>
  </si>
  <si>
    <t>44. člen ZIO (2. člen Pravilnika)</t>
  </si>
  <si>
    <t>44. člen ZIO (4. člen Pravilnika)</t>
  </si>
  <si>
    <t>Kandidati se morajo prijaviti na razpis za vpis v rokih in način, določen z razpisom</t>
  </si>
  <si>
    <t>Seznanitev z razpisom</t>
  </si>
  <si>
    <t>(5. člen Pravilnika)</t>
  </si>
  <si>
    <t>Pregled in analiza prijav</t>
  </si>
  <si>
    <t xml:space="preserve">Izobraževalna organizacija za odrasle pregleda in analizira prispele prijave za vpis in obvesti kandidate ali izpolnjujejo pogoje za vpis in v primeru omejitve vpisa o datumu in postopkih izbire </t>
  </si>
  <si>
    <t xml:space="preserve">Priprava obvestila  </t>
  </si>
  <si>
    <t>Posredovanje obvestila</t>
  </si>
  <si>
    <t>(6. člen Pravilnika)</t>
  </si>
  <si>
    <t xml:space="preserve">Izobraževalna organizacija za odrasle sprejme v sogasju s pristojnim ministrom sklep o omejitvi vpisa ali o povečanju obsega vpisa </t>
  </si>
  <si>
    <t>Pridobitev soglasja ministra</t>
  </si>
  <si>
    <t>Sprejetje sklepa o omejitvi/povečanju vpisa</t>
  </si>
  <si>
    <t>(7. člen Pravilnika)</t>
  </si>
  <si>
    <t>Izobraževalna organizacija izvede izbirni postopek</t>
  </si>
  <si>
    <t>Izobraževalna organizacija obvesti prijavljene kandidate o izbiri</t>
  </si>
  <si>
    <t>(9. člen Pravilnika)</t>
  </si>
  <si>
    <t>Izobraževalna organizacija vpiše kandidate v ustrezno vpisno dokumentacijo</t>
  </si>
  <si>
    <t>Pregled prijav</t>
  </si>
  <si>
    <t>Izbor prijav</t>
  </si>
  <si>
    <t>Izvedba vpisa</t>
  </si>
  <si>
    <t>Pravilnik o evidencah in dokumentaciji v izobraževanju odraslih, Ur.l.RS, št. 32/2000</t>
  </si>
  <si>
    <t>IO-14</t>
  </si>
  <si>
    <t>Organizacija za izobraževanje odraslih mora evidence, ki jih vodi v elektronski obliki, hraniti tudi v rezervnih kopijah, tako v elektronskem mediju kot tudi v izpisu na papir</t>
  </si>
  <si>
    <t>Priprava rezervne kopije</t>
  </si>
  <si>
    <t>Priprava izpisov na papir</t>
  </si>
  <si>
    <t>Če organizacija za izobraževanje odraslih pridobi podatke iz uradnih evidenc, mora biti udeleženec izobraževanja s tem seznanjen</t>
  </si>
  <si>
    <t>Pridobitev podatkov iz uradnih evidenc</t>
  </si>
  <si>
    <t>Seznanitev udeleženca</t>
  </si>
  <si>
    <t>(11. člen Pravilnika)</t>
  </si>
  <si>
    <t>Organizacija za izobraževanje odraslih izda potrdilo o izročeni listini oziroma uradni zaznamek</t>
  </si>
  <si>
    <t>Priprava potrdila</t>
  </si>
  <si>
    <t>Priprava uradnega zaznamka</t>
  </si>
  <si>
    <t>Preverjanje identitete</t>
  </si>
  <si>
    <t>Priprava izpisa</t>
  </si>
  <si>
    <t>Seznanitev udeleženca izobraževanja oziroma staršev, če je mladoleten, o posredovanju podatkov drugih subjektom, če so v skladu z zakonom do njih upravičeni</t>
  </si>
  <si>
    <t>Posredovanje izpisa</t>
  </si>
  <si>
    <t>IO-15</t>
  </si>
  <si>
    <t>Organizacija za izobraževanje odraslih izda izpis iz evidence</t>
  </si>
  <si>
    <t>Izročitev javne listine</t>
  </si>
  <si>
    <t>Priprava rezervnih elektronskih kopij</t>
  </si>
  <si>
    <t xml:space="preserve">Organizacije za izobraževanje odraslih vodijo zbirke podatkov o udeležencih izobraževanja in o napredovanju udeležencev izobraževanja, izdanih spričevalih in drugih listinah </t>
  </si>
  <si>
    <t>(15., 16. člen Pravilnika)</t>
  </si>
  <si>
    <t>(15. člen Pravilnika)</t>
  </si>
  <si>
    <t xml:space="preserve">Zagotovitev tehnične evidence o vseh vnosih, spremembah in iznosih iz evidenc </t>
  </si>
  <si>
    <t>Priprava tehnične podpore</t>
  </si>
  <si>
    <t>Organizacija za izobraževanje odraslih izda javne listine o učnem uspehu (indeks, potrdilo o izpitu, potrdilo o izobraževanju, spričevalo)</t>
  </si>
  <si>
    <t>Izdaja indeksa</t>
  </si>
  <si>
    <t>Izdaja potrdila o izpitu</t>
  </si>
  <si>
    <t>Izdaja potrdila o izobraževanju</t>
  </si>
  <si>
    <t>Izdaja spričevala</t>
  </si>
  <si>
    <t>Organizacija za izobraževanje odraslih izda statusne javne listine (potrdilo o vpisu, potrdilo o izpisu)</t>
  </si>
  <si>
    <t>Izdaja potrdila o vpisu</t>
  </si>
  <si>
    <t>Izdaja potrdila o izpisu</t>
  </si>
  <si>
    <t>(22. člen Pravilnika)</t>
  </si>
  <si>
    <t>Organizacija za izobraževanje odraslih, ki izda spričevalo, vpiše podatke o uspehu pri predmetih, ki jih je opravil pri drugi organizaciji, na podlagi potrdila, ki ji ga predloži udeleženec izobraževanja</t>
  </si>
  <si>
    <t>Izročitev spričevala</t>
  </si>
  <si>
    <t>Pridobitev izpisa iz evidence druge izobraževalne organizacije z namenom preveritve podatkov</t>
  </si>
  <si>
    <t>Izdaja novega spričevala v primeru izboljšane ocene na podlagi ugovora</t>
  </si>
  <si>
    <t>Izdaja novega spričevala v primeru izboljšanja ocene z izpitom</t>
  </si>
  <si>
    <t>(26. člen Pravilnika)</t>
  </si>
  <si>
    <t>Imetnik javne listine predlaga odpravo javne listine zaradi napak</t>
  </si>
  <si>
    <t>Poziv imetniku k izročitvi listine z napako</t>
  </si>
  <si>
    <t>Posredovanje listine</t>
  </si>
  <si>
    <t>Preverjanje ujemanja podatkov z evidencami</t>
  </si>
  <si>
    <t>Odločitev o odpravi listine z napako</t>
  </si>
  <si>
    <t>Izdaja nove listine</t>
  </si>
  <si>
    <t>Predlog za odpravo napak</t>
  </si>
  <si>
    <t>Posredovanje predloga</t>
  </si>
  <si>
    <t>Organizacija za izobraževanje odraslih v primeru, da se naknadno ugotovi, da so v javni listini napačni podatki, prične s postopkom odprave javne listine zaradi napak</t>
  </si>
  <si>
    <t>Organizacija za izobraževanje odraslih v primeru utemeljenega suma nezakonitega opravljanja izpita, pridobitve spričevala ali ocene, sproži sodni postopek zaradi razveljavitve ocene in izdanega spričevala</t>
  </si>
  <si>
    <t>(27. člen Pravilnika)</t>
  </si>
  <si>
    <t>Izročitev nove listine</t>
  </si>
  <si>
    <t xml:space="preserve">Zakon o splošnem upravnem postopku (ZUP), Ur.l. RS, št. 70/2000, 52/2002, 73/2004, 22/2005-UPB1, 119/2005, 24/2006-UPB2, 105/2006-ZUS-1, 126/2007, 65/2008, 47/2009 Odl.US: U-I-54/06-32 (48/2009 popr.), 8/2010 
</t>
  </si>
  <si>
    <t>Sprožitev sodnega postopka</t>
  </si>
  <si>
    <t>Priprava obvestila imetniku</t>
  </si>
  <si>
    <t>Posredovanje obvestila imetniku</t>
  </si>
  <si>
    <t>Udeleženec izobraževanja v Uradnem listu RS prekliče veljavnost izvirnika spričevala v primeru izgube, uničenja, poškodovanja ali odtujitve</t>
  </si>
  <si>
    <t>Organizacija za izobraževanje odraslih izda nadomestno spričevalo</t>
  </si>
  <si>
    <t>Prejem dokazila o preklicu veljavnosti</t>
  </si>
  <si>
    <t>Izdaja nadomestnega spričevala</t>
  </si>
  <si>
    <t>(28. člen Pravilnika)</t>
  </si>
  <si>
    <t>Izročitev nadomestnega spričevala</t>
  </si>
  <si>
    <t>Vnos podatkov o nadomestnem spričevalu in preklicu izvirnika v evidenco o izdanih spričevalih</t>
  </si>
  <si>
    <t>(29. člen Pravilnika)</t>
  </si>
  <si>
    <t>Posredovanje zahtevka za preklic veljavnosti spričevala v Uradni list RS</t>
  </si>
  <si>
    <t>Če imetnik spričevala ne prekliče veljavnosti izvirnika spričevala, ima pravico to storiti izdajatelj, če razpolaga z veljavnimi dokazili</t>
  </si>
  <si>
    <t>Razveljavitev spričevala (črtanje, luknjanje,..)</t>
  </si>
  <si>
    <t>Vnos podatkov o razveljavnjenem spričevalu v evidenco o izdanih spričevalih</t>
  </si>
  <si>
    <t>Priprava letnega načrta dela</t>
  </si>
  <si>
    <t>Priprava letnega poročila o delu</t>
  </si>
  <si>
    <t>54. člen ZIO (31., 32., 33. člen Pravilnika)</t>
  </si>
  <si>
    <t>Vračilo dokaznih listin</t>
  </si>
  <si>
    <t>(12., 13., 34. člen Pravilnika)</t>
  </si>
  <si>
    <t>51. člen ZIO (6., 8., 14, 34. člen Pravilnika)</t>
  </si>
  <si>
    <t>Vračilo dokumentov o pisnem preverjanju znanja udeležencu izobraževanja</t>
  </si>
  <si>
    <t>(37. člen Pravilnika)</t>
  </si>
  <si>
    <t>Ob uničenju, odtujitvi evidenc in druge dokumentacije z osebnimi podatki iz dokumentacije, mora organizacija za izobraževanje odraslih na zahtevo osebe, ki izkaže pravni interes, ugotoviti dejansko stanje in odločiti o pravici posredovanja podatkov oziroma izdaji ustrezne listine</t>
  </si>
  <si>
    <t>Ugotovitev dejanskega stanja</t>
  </si>
  <si>
    <t>Sprejem odločitve o pravici do podatkov</t>
  </si>
  <si>
    <t>Izdaja listine</t>
  </si>
  <si>
    <t>(40. člen Pravilnika)</t>
  </si>
  <si>
    <t>Organizacija za izobraževanje odraslih je dolžna obrazce dokumentacije hraniti kot strogo zaupno gradivo in voditi natančno evidenco o stanju in njihovi porabi</t>
  </si>
  <si>
    <t>Vodenje evidence o stanju in porabi dokumentacije</t>
  </si>
  <si>
    <t>Priprava publikacije</t>
  </si>
  <si>
    <t>43. člen ZIO (33. člen Pravilnika)</t>
  </si>
  <si>
    <t>Pravilnik o razpisu za vpis in izvedbi vpisa v izobraževanju odraslih, Ur.l.RS, št. 82/1998;                                 Pravilnik o evidencah in dokumentaciji v izobraževanju odraslih, Ur.l.RS, št. 32/2000</t>
  </si>
  <si>
    <t>Vračilo prijavne dokumentacije kandidatom, ki niso bili izbrani</t>
  </si>
  <si>
    <t xml:space="preserve">(9. člen Pravilnika o razpisu za vpis in izvedbi vpisa v izobraževanju odraslih)                                                    </t>
  </si>
  <si>
    <t>Organizacije za izobraževanje odraslih vodijo dokumentacijo (evidenco o opravljenih učnih obveznostih, zapisnike izpitov, zapisnike sej izpitnih odborov in javne listine, dnevnik dela, letni načrti dela, priprave na izobraževalno delo, letno poročilo o delu)</t>
  </si>
  <si>
    <t>(38. člen Pravilnika)</t>
  </si>
  <si>
    <t>Priprava zapisnika o načinu uničenja, času in kraju ter predmetu uničenja</t>
  </si>
  <si>
    <t>IO-16</t>
  </si>
  <si>
    <t>IO-17</t>
  </si>
  <si>
    <t>IO-18</t>
  </si>
  <si>
    <t>IO-19</t>
  </si>
  <si>
    <t>IO-20</t>
  </si>
  <si>
    <t>IO-21</t>
  </si>
  <si>
    <t>IO-22</t>
  </si>
  <si>
    <t>AA-2.2.</t>
  </si>
  <si>
    <t>AA-1.2.</t>
  </si>
  <si>
    <t>AA-1.3.</t>
  </si>
  <si>
    <t>AA-2.1.</t>
  </si>
  <si>
    <t>AA-2.3.</t>
  </si>
  <si>
    <t>AA-2.4.</t>
  </si>
  <si>
    <t>AA-3.1.</t>
  </si>
  <si>
    <t>AA-3.3.</t>
  </si>
  <si>
    <t>AA-3.2.</t>
  </si>
  <si>
    <t>AA-3.4.</t>
  </si>
  <si>
    <t>AA-4.1.</t>
  </si>
  <si>
    <t>AA-4.2.</t>
  </si>
  <si>
    <t>AA-4.3.</t>
  </si>
  <si>
    <t>AA-5.1.</t>
  </si>
  <si>
    <t>AA-5.2.</t>
  </si>
  <si>
    <t>AA-5.3.</t>
  </si>
  <si>
    <t>AA-6.1.</t>
  </si>
  <si>
    <t>AA-6.2.</t>
  </si>
  <si>
    <t>AA-6.3.</t>
  </si>
  <si>
    <t>AA-7.1.</t>
  </si>
  <si>
    <t>AA-7.2.</t>
  </si>
  <si>
    <t>AA-7.3.</t>
  </si>
  <si>
    <t>AA-8.1.</t>
  </si>
  <si>
    <t>AA-8.2.</t>
  </si>
  <si>
    <t>AA-8.3.</t>
  </si>
  <si>
    <t>AA-9.1.</t>
  </si>
  <si>
    <t>AA-9.2.</t>
  </si>
  <si>
    <t>AA-9.3.</t>
  </si>
  <si>
    <t>AA-10.1.</t>
  </si>
  <si>
    <t>AA-10.2.</t>
  </si>
  <si>
    <t>AA-11.1.</t>
  </si>
  <si>
    <t>AA-11.2.</t>
  </si>
  <si>
    <t>AA-11.3.</t>
  </si>
  <si>
    <t>AA-12.1.</t>
  </si>
  <si>
    <t>AA-12.2.</t>
  </si>
  <si>
    <t>AA-12.3.</t>
  </si>
  <si>
    <t>AA-13.1.</t>
  </si>
  <si>
    <t>AA-13.2.</t>
  </si>
  <si>
    <t>AA-13.4.</t>
  </si>
  <si>
    <t>AA-13.5.</t>
  </si>
  <si>
    <t>AA-13.6.</t>
  </si>
  <si>
    <t>AA-13.7.</t>
  </si>
  <si>
    <t>AA-13.8.</t>
  </si>
  <si>
    <t>AA-14.1.</t>
  </si>
  <si>
    <t>AA-14.2.</t>
  </si>
  <si>
    <t>AA-14.3.</t>
  </si>
  <si>
    <t>AA-14.4.</t>
  </si>
  <si>
    <t>AA-15.1.</t>
  </si>
  <si>
    <t>AA-15.2.</t>
  </si>
  <si>
    <t>AA-15.3.</t>
  </si>
  <si>
    <t>AA-15.4.</t>
  </si>
  <si>
    <t>AA-16.1.</t>
  </si>
  <si>
    <t>AA-16.2.</t>
  </si>
  <si>
    <t>AA-16.3.</t>
  </si>
  <si>
    <t>AA-17.1.</t>
  </si>
  <si>
    <t>AA-17.2.</t>
  </si>
  <si>
    <t>AA-17.3.</t>
  </si>
  <si>
    <t>AA-18.1.</t>
  </si>
  <si>
    <t>AA-18.2.</t>
  </si>
  <si>
    <t>AA-18.3.</t>
  </si>
  <si>
    <t>AA-18.4.</t>
  </si>
  <si>
    <t>AA-19.1.</t>
  </si>
  <si>
    <t>AA-20.1.</t>
  </si>
  <si>
    <t>AA-21.1.</t>
  </si>
  <si>
    <t>AA-21.3.</t>
  </si>
  <si>
    <t>AA-21.4.</t>
  </si>
  <si>
    <t>AA-21.5.</t>
  </si>
  <si>
    <t>AA-22.1.</t>
  </si>
  <si>
    <t>AA-22.2.</t>
  </si>
  <si>
    <t>Organizacija za izobraževanje odraslih je dolžna izbrisati oziroma uničiti osebne podatke oziroma dokumente z osebnimi podatki,ki jim je potekel predpisani rok hranjenja</t>
  </si>
  <si>
    <t>(19., 20. člen Pravilnika)</t>
  </si>
  <si>
    <t>(18., 20., 23., 24. člen Pravilnika)</t>
  </si>
  <si>
    <t>IO-29</t>
  </si>
  <si>
    <t>AA-29.1.</t>
  </si>
  <si>
    <t>AA-29.2.</t>
  </si>
  <si>
    <t>Zakon o varstvu dokumentarnega in arhivskega gradiva ter arhivih (ZVDAGA), Ur.l.RS, št. 30/2006</t>
  </si>
  <si>
    <t>Zakon o varstvu osebnih podatkov (ZVOP-1), Ur.l.RS, št. 86/2004, 113/2005-ZInfP, 51/2007, 67/2007</t>
  </si>
  <si>
    <t>Pravilnik o šolski dokumentaciji v srednješolskem izobraževanju, Ur.l.RS, št. 96/1999, 108/1999, 79/2006-ZPSI-1, 97/2006)</t>
  </si>
  <si>
    <t>Pravilnik o dokumentaciji v osnovni šoli, Ur.l.RS, št. 59/2008;                                Pravilnik o šolski dokumentaciji v srednješolskem izobraževanju, Ur.l.RS, št. 96/1999, 108/1999, 79/2006-ZPSI-1, 97/2006)</t>
  </si>
  <si>
    <t>organizacije za izobraževanje odraslih</t>
  </si>
  <si>
    <t>odrasli, ki se izobražujejo</t>
  </si>
  <si>
    <t>odrasli, ki se vpisujejo</t>
  </si>
  <si>
    <t>organizacije za izobraževanje odraslih z omejitvijo vpisa</t>
  </si>
  <si>
    <t>organizacija za izobraževanje odraslih</t>
  </si>
  <si>
    <t>Vodenje evidence prijavljenih kandidatov</t>
  </si>
  <si>
    <t>Vodenje evidence o udeležencih izobraževanja</t>
  </si>
  <si>
    <t>Vodenje evidence o preverjanju in ocenjevanju znanja</t>
  </si>
  <si>
    <t>Vodenje evidence o izpitih</t>
  </si>
  <si>
    <t>Vodenje evidence o izdanih spričevalih in drugih listinah</t>
  </si>
  <si>
    <t>Vnos podatkov v indeks</t>
  </si>
  <si>
    <t>Vodenje evidence o zaključnih izpitih oziroma poklicni maturi</t>
  </si>
  <si>
    <t>Vodenje evidence o maturi</t>
  </si>
  <si>
    <t>Vodenje dokumentacije o opravljenih učnih obveznostih</t>
  </si>
  <si>
    <t>Vodenje dokumentacije o sejah izpitnih odborov</t>
  </si>
  <si>
    <t>Vodenje dnevnika dela</t>
  </si>
  <si>
    <t>Priprave na izobraževalno delo</t>
  </si>
  <si>
    <t>Sortiranje in predaja arhivskega gradiva</t>
  </si>
  <si>
    <t>izpitni odbori</t>
  </si>
  <si>
    <t xml:space="preserve"> oddelki za izobraževanje odraslih</t>
  </si>
  <si>
    <t>preverjanja znanja</t>
  </si>
  <si>
    <t>odrasli, ki se izobražujejo + odrasli, ki so zaključili izobraževanje</t>
  </si>
  <si>
    <t>odrasli, ki so opravljali zaključni izpit oz. poklicno maturo</t>
  </si>
  <si>
    <t>odrasli, ki so opravljali maturo</t>
  </si>
  <si>
    <t>Priprava obvestila za kandidate, ki izpolnjujejo pogoje za vpis in za tiste, ki ne izpolnjujejo pogojev za vpis</t>
  </si>
  <si>
    <t>predmeti / moduli</t>
  </si>
  <si>
    <t>izboljševanja ocen z izpitom</t>
  </si>
  <si>
    <t>izboljševanja ocen z ugovorom</t>
  </si>
  <si>
    <t>izpiti</t>
  </si>
  <si>
    <t>odrasli, ki opravijo letnik</t>
  </si>
  <si>
    <t>odrasli, ki se izpišejo</t>
  </si>
  <si>
    <t>odrasli, ki se prepišejo</t>
  </si>
  <si>
    <t>javne listine z napakami</t>
  </si>
  <si>
    <t>nezakonito pridobljene listine</t>
  </si>
  <si>
    <t>izdana nadomestna spričevala</t>
  </si>
  <si>
    <t>uničene listine</t>
  </si>
  <si>
    <t>organizacije za izobraževanje odrslih</t>
  </si>
  <si>
    <t>Pridobivanje podatkov</t>
  </si>
  <si>
    <t>Priprava dokumentacije</t>
  </si>
  <si>
    <t>AA-1.4.</t>
  </si>
  <si>
    <t>da</t>
  </si>
  <si>
    <t>ne</t>
  </si>
  <si>
    <t>Posredovanje podatkov za razpis ministrstvu</t>
  </si>
  <si>
    <t xml:space="preserve">da </t>
  </si>
  <si>
    <t>me</t>
  </si>
  <si>
    <t>AA-17.4.</t>
  </si>
  <si>
    <t>AA-18.5.</t>
  </si>
  <si>
    <t>AA-19.2.</t>
  </si>
  <si>
    <t>AA-20.3.</t>
  </si>
  <si>
    <t>AA-20.4.</t>
  </si>
  <si>
    <t>AA-20.5.</t>
  </si>
  <si>
    <t>AA-20.6.</t>
  </si>
  <si>
    <t>AA-20.7.</t>
  </si>
  <si>
    <t>AA-25.1.</t>
  </si>
  <si>
    <t>AA-25.2.</t>
  </si>
  <si>
    <t>AA-28.1.</t>
  </si>
  <si>
    <t>AA-28.2.</t>
  </si>
  <si>
    <t>IO-25</t>
  </si>
  <si>
    <t>IO-28</t>
  </si>
  <si>
    <t>1.</t>
  </si>
  <si>
    <t>Odredba o strokovni izobrazbi strokovnih delavcev in o minimalnih standardih prostorov in opreme v izobraževanju odraslih</t>
  </si>
  <si>
    <t>Ur.l. RS, št. 82/1998</t>
  </si>
  <si>
    <t>2.</t>
  </si>
  <si>
    <t>Pravilnik o razpisu za vpis in izvedbi vpisa v izobraževanju odraslih</t>
  </si>
  <si>
    <t>3.</t>
  </si>
  <si>
    <t>Pravilnik o evidencah in dokumentaciji v izobraževanju odraslih</t>
  </si>
  <si>
    <t>Ur.l. RS, št. 32/2000</t>
  </si>
  <si>
    <t>4.</t>
  </si>
  <si>
    <t>Odredba o standardih in normativih v izobraževanju odraslih</t>
  </si>
  <si>
    <t>Ur.l. RS, št. 43/2000</t>
  </si>
  <si>
    <t>5.</t>
  </si>
  <si>
    <t>Odredba o obrazcu potrdila o izpitu iz znanja tujega jezika za odrasle</t>
  </si>
  <si>
    <t>Ur.l. RS, št. 53/2001</t>
  </si>
  <si>
    <t>6.</t>
  </si>
  <si>
    <t>Pravilnik o spremembah Odredbe o obrazcu potrdila o izpitu iz znanja tujega jezika za odrasle</t>
  </si>
  <si>
    <t>Ur.l. RS, št. 108/2005</t>
  </si>
  <si>
    <t>7.</t>
  </si>
  <si>
    <t>Pravilnik o obrazcih javnih listin v srednješolskem izobraževanju</t>
  </si>
  <si>
    <t>Ur.l. RS, št. 44/2008</t>
  </si>
  <si>
    <t>8.</t>
  </si>
  <si>
    <t>Pravilnik o spremembah in dopolnitvah Pravilnika o obrazcih javnih listin v srednješolskem izobraževanju</t>
  </si>
  <si>
    <t>Ur.l. RS, št. 37/2009</t>
  </si>
  <si>
    <t>9.</t>
  </si>
  <si>
    <t>10.</t>
  </si>
  <si>
    <t>Ur.l. RS, št. 71/2009</t>
  </si>
  <si>
    <t>11.</t>
  </si>
  <si>
    <t>Ur.l. RS, št. 34/2010</t>
  </si>
  <si>
    <t>Z.Š.</t>
  </si>
  <si>
    <t>Objava v Ur. l. RS</t>
  </si>
  <si>
    <t>Predpis</t>
  </si>
  <si>
    <t>Predpis ima IO (DA/NE)</t>
  </si>
  <si>
    <t>Opombe</t>
  </si>
  <si>
    <t>podvojen zapis</t>
  </si>
  <si>
    <t>12.</t>
  </si>
  <si>
    <t>DA</t>
  </si>
  <si>
    <t>NE</t>
  </si>
  <si>
    <t xml:space="preserve">NE </t>
  </si>
  <si>
    <t>odrasli na v srednješolskem izobraževanju</t>
  </si>
  <si>
    <t xml:space="preserve"> izpiti</t>
  </si>
  <si>
    <t>listine</t>
  </si>
  <si>
    <t xml:space="preserve">odrasli, ki se izobražujejo </t>
  </si>
  <si>
    <t>odrasli, ki se izobražujejo + odrasli, ki se izpišejo</t>
  </si>
  <si>
    <t>odrasli, ki se vpisujejo v šole z omejitvijo</t>
  </si>
  <si>
    <t>odrasli prvič vpisani v srednješolsko izobraževanje</t>
  </si>
  <si>
    <t>AA-10.3.</t>
  </si>
  <si>
    <t>Izvedba uvodnega intervjuja</t>
  </si>
  <si>
    <t>izdana nadomestna spričevala/2</t>
  </si>
  <si>
    <t xml:space="preserve">Posredovanja dokazila o preklicu organizaciji za izobraževanje odraslih </t>
  </si>
  <si>
    <t>Vloga za izdajo nadomestnega spričavala</t>
  </si>
  <si>
    <t>AA-10.4.</t>
  </si>
  <si>
    <t>Tisk in posredovanje publikacije udeležencem</t>
  </si>
  <si>
    <t>Zakon o organizaciji in financiranju vzgoje in izobraževanja</t>
  </si>
  <si>
    <t xml:space="preserve">Andragoški zbor obravnava in odloča o strokovnih vprašanjih, povezanih z izobraževalnim delom, odloča o posodobitvah izobraževalnega dela, daje mnenje o imenovanju direktorja, ravnatelja oziroma vodje enote, daje pobude za napredovanje strokovnih delavcev in mnenje o predlogih poslovodnega organa </t>
  </si>
  <si>
    <t>Organizacije za izobraževanje odraslih, ki izvajajo javno veljavne izobraževalne programe in programe, ki so financirani, sofinancirani ali subvencionirani iz javnih sredstev, morajo programe in organizacijo dela predstaviti v posebni publikaciji, ter voditi kroniko o svojem delu</t>
  </si>
  <si>
    <t>26.</t>
  </si>
  <si>
    <t>Posredovanje podatkov za razmestitev ministrstvu</t>
  </si>
  <si>
    <t>Pridobitev soglasja ministrstva</t>
  </si>
  <si>
    <t xml:space="preserve">Pridobitev in predložitev fotokopij javnih listin (spričevala, obvestila, potrdila, rojstni list, osebne izkaznice potni list, potrdila o državljanstvu, poročni list, ipd </t>
  </si>
  <si>
    <t>Prijava na razpis (po pošti ali osebno)</t>
  </si>
  <si>
    <t>Priprava osebnega izobraževalnega načrta</t>
  </si>
  <si>
    <t>AA-20.2.</t>
  </si>
  <si>
    <t>Pred odločitvijo ministrstva o razmestitvi programov iz letnega programa, izobraževalna organizacija za odrasle posreduje ministrstvu podatke o možnostih izvajanja izobraževalnih programov (26.člen ZIO)</t>
  </si>
  <si>
    <t>Izobraževalna organizacija za odrasle mora po izobraževalnih programih določenih z letnim programom, objaviti javni razpis najkasneje en mesec pred začetkom izobraževanja (44. člen ZIO)</t>
  </si>
  <si>
    <t>IO-23a</t>
  </si>
  <si>
    <t>IO-23b</t>
  </si>
  <si>
    <t>IO-24</t>
  </si>
  <si>
    <t>IO-26a</t>
  </si>
  <si>
    <t>IO-26b</t>
  </si>
  <si>
    <t>IO-27</t>
  </si>
  <si>
    <t>AA-7.4.</t>
  </si>
  <si>
    <t>AA-11.4.</t>
  </si>
  <si>
    <t>AA-13.9.</t>
  </si>
  <si>
    <t>AA-13.10.</t>
  </si>
  <si>
    <t>AA-14.5.</t>
  </si>
  <si>
    <t>AA-14.6.</t>
  </si>
  <si>
    <t>AA-14.7.</t>
  </si>
  <si>
    <t>AA-14.8.</t>
  </si>
  <si>
    <t>AA-22.3.</t>
  </si>
  <si>
    <t>AA-22.4.</t>
  </si>
  <si>
    <t>AA-22.5.</t>
  </si>
  <si>
    <t>AA-23a.1.</t>
  </si>
  <si>
    <t>AA-23a.2.</t>
  </si>
  <si>
    <t>AA-23a.3.</t>
  </si>
  <si>
    <t>AA-23b.1.</t>
  </si>
  <si>
    <t>AA-23b.2.</t>
  </si>
  <si>
    <t>AA-23b.3.</t>
  </si>
  <si>
    <t>AA-23b.4.</t>
  </si>
  <si>
    <t>AA-23b.5.</t>
  </si>
  <si>
    <t>AA-23b.6.</t>
  </si>
  <si>
    <t>AA-24.1.</t>
  </si>
  <si>
    <t>AA-24.2.</t>
  </si>
  <si>
    <t>AA-25.3.</t>
  </si>
  <si>
    <t>AA-25.4.</t>
  </si>
  <si>
    <t>AA-25.5.</t>
  </si>
  <si>
    <t>AA-26a.1.</t>
  </si>
  <si>
    <t>AA-26a.2.</t>
  </si>
  <si>
    <t>AA-26a.3.</t>
  </si>
  <si>
    <t>AA-26a.4.</t>
  </si>
  <si>
    <t>AA-26b.1.</t>
  </si>
  <si>
    <t>AA-26b.2.</t>
  </si>
  <si>
    <t>AA-26b.3.</t>
  </si>
  <si>
    <t>AA-26b.4.</t>
  </si>
  <si>
    <t>AA-26b.5.</t>
  </si>
  <si>
    <t>AA-26b.6.</t>
  </si>
  <si>
    <t>AA-27.1.</t>
  </si>
  <si>
    <t>AA-27.2.</t>
  </si>
  <si>
    <t>AA-27.3.</t>
  </si>
  <si>
    <t>AA-27.4.</t>
  </si>
  <si>
    <t>AA-27.5.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</si>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</sst>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_-* #,##0.00\ [$EUR]_-;\-* #,##0.00\ [$EUR]_-;_-* &quot;-&quot;??\ [$EUR]_-;_-@_-"/>
    <numFmt numFmtId="169" formatCode="#,##0.00\ &quot;€&quot;"/>
    <numFmt numFmtId="170" formatCode="[$-424]d\.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168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/>
      <protection locked="0"/>
    </xf>
    <xf numFmtId="168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/>
      <protection locked="0"/>
    </xf>
    <xf numFmtId="168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/>
      <protection locked="0"/>
    </xf>
    <xf numFmtId="168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Fill="1" applyBorder="1" applyAlignment="1">
      <alignment/>
    </xf>
    <xf numFmtId="168" fontId="6" fillId="24" borderId="2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quotePrefix="1">
      <alignment horizontal="left"/>
    </xf>
    <xf numFmtId="0" fontId="3" fillId="0" borderId="12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8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 applyProtection="1">
      <alignment horizontal="center"/>
      <protection locked="0"/>
    </xf>
    <xf numFmtId="168" fontId="3" fillId="0" borderId="23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 applyProtection="1">
      <alignment horizontal="left" wrapText="1"/>
      <protection locked="0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168" fontId="3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5" xfId="0" applyFont="1" applyFill="1" applyBorder="1" applyAlignment="1" applyProtection="1">
      <alignment horizontal="center"/>
      <protection locked="0"/>
    </xf>
    <xf numFmtId="168" fontId="3" fillId="0" borderId="25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wrapText="1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26" borderId="12" xfId="0" applyFont="1" applyFill="1" applyBorder="1" applyAlignment="1" applyProtection="1">
      <alignment wrapText="1"/>
      <protection locked="0"/>
    </xf>
    <xf numFmtId="0" fontId="3" fillId="26" borderId="11" xfId="0" applyFont="1" applyFill="1" applyBorder="1" applyAlignment="1" applyProtection="1">
      <alignment horizontal="center"/>
      <protection locked="0"/>
    </xf>
    <xf numFmtId="0" fontId="3" fillId="26" borderId="12" xfId="0" applyFont="1" applyFill="1" applyBorder="1" applyAlignment="1" applyProtection="1">
      <alignment horizontal="center"/>
      <protection locked="0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2" fillId="0" borderId="0" xfId="48" applyFont="1" applyAlignment="1" applyProtection="1">
      <alignment vertical="top" wrapText="1"/>
      <protection/>
    </xf>
    <xf numFmtId="0" fontId="3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7" borderId="13" xfId="0" applyFont="1" applyFill="1" applyBorder="1" applyAlignment="1" applyProtection="1">
      <alignment horizontal="center"/>
      <protection locked="0"/>
    </xf>
    <xf numFmtId="0" fontId="6" fillId="27" borderId="29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68" fontId="3" fillId="0" borderId="26" xfId="0" applyNumberFormat="1" applyFont="1" applyFill="1" applyBorder="1" applyAlignment="1" applyProtection="1">
      <alignment horizontal="center"/>
      <protection locked="0"/>
    </xf>
    <xf numFmtId="0" fontId="6" fillId="27" borderId="30" xfId="0" applyFont="1" applyFill="1" applyBorder="1" applyAlignment="1" applyProtection="1">
      <alignment horizontal="center"/>
      <protection locked="0"/>
    </xf>
    <xf numFmtId="0" fontId="3" fillId="27" borderId="31" xfId="0" applyFont="1" applyFill="1" applyBorder="1" applyAlignment="1" applyProtection="1">
      <alignment horizontal="center"/>
      <protection locked="0"/>
    </xf>
    <xf numFmtId="0" fontId="6" fillId="27" borderId="18" xfId="0" applyFont="1" applyFill="1" applyBorder="1" applyAlignment="1" applyProtection="1">
      <alignment horizontal="center"/>
      <protection locked="0"/>
    </xf>
    <xf numFmtId="0" fontId="3" fillId="27" borderId="32" xfId="0" applyFont="1" applyFill="1" applyBorder="1" applyAlignment="1" applyProtection="1">
      <alignment horizontal="center"/>
      <protection locked="0"/>
    </xf>
    <xf numFmtId="0" fontId="6" fillId="27" borderId="33" xfId="0" applyFont="1" applyFill="1" applyBorder="1" applyAlignment="1">
      <alignment horizontal="center" vertical="center" wrapText="1"/>
    </xf>
    <xf numFmtId="0" fontId="6" fillId="27" borderId="16" xfId="0" applyFont="1" applyFill="1" applyBorder="1" applyAlignment="1">
      <alignment horizontal="center" vertical="center" wrapText="1"/>
    </xf>
    <xf numFmtId="0" fontId="6" fillId="27" borderId="19" xfId="0" applyFont="1" applyFill="1" applyBorder="1" applyAlignment="1">
      <alignment horizontal="center" vertical="center" wrapText="1"/>
    </xf>
    <xf numFmtId="0" fontId="6" fillId="27" borderId="34" xfId="0" applyFont="1" applyFill="1" applyBorder="1" applyAlignment="1" applyProtection="1">
      <alignment horizontal="center"/>
      <protection locked="0"/>
    </xf>
    <xf numFmtId="0" fontId="3" fillId="27" borderId="34" xfId="0" applyFont="1" applyFill="1" applyBorder="1" applyAlignment="1">
      <alignment wrapText="1"/>
    </xf>
    <xf numFmtId="0" fontId="6" fillId="27" borderId="35" xfId="0" applyFont="1" applyFill="1" applyBorder="1" applyAlignment="1" applyProtection="1">
      <alignment horizontal="center"/>
      <protection locked="0"/>
    </xf>
    <xf numFmtId="0" fontId="3" fillId="27" borderId="35" xfId="0" applyFont="1" applyFill="1" applyBorder="1" applyAlignment="1">
      <alignment wrapText="1"/>
    </xf>
    <xf numFmtId="0" fontId="6" fillId="27" borderId="36" xfId="0" applyFont="1" applyFill="1" applyBorder="1" applyAlignment="1" applyProtection="1">
      <alignment horizontal="center"/>
      <protection locked="0"/>
    </xf>
    <xf numFmtId="0" fontId="3" fillId="27" borderId="36" xfId="0" applyFont="1" applyFill="1" applyBorder="1" applyAlignment="1">
      <alignment wrapText="1"/>
    </xf>
    <xf numFmtId="168" fontId="3" fillId="27" borderId="26" xfId="0" applyNumberFormat="1" applyFont="1" applyFill="1" applyBorder="1" applyAlignment="1" applyProtection="1">
      <alignment horizontal="center"/>
      <protection locked="0"/>
    </xf>
    <xf numFmtId="168" fontId="3" fillId="27" borderId="37" xfId="0" applyNumberFormat="1" applyFont="1" applyFill="1" applyBorder="1" applyAlignment="1" applyProtection="1">
      <alignment horizontal="center"/>
      <protection locked="0"/>
    </xf>
    <xf numFmtId="168" fontId="3" fillId="27" borderId="38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wrapText="1"/>
    </xf>
    <xf numFmtId="0" fontId="3" fillId="27" borderId="37" xfId="0" applyFont="1" applyFill="1" applyBorder="1" applyAlignment="1">
      <alignment horizontal="center" wrapText="1"/>
    </xf>
    <xf numFmtId="0" fontId="3" fillId="27" borderId="24" xfId="0" applyFont="1" applyFill="1" applyBorder="1" applyAlignment="1">
      <alignment horizontal="center" wrapText="1"/>
    </xf>
    <xf numFmtId="0" fontId="3" fillId="27" borderId="32" xfId="0" applyFont="1" applyFill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3" fillId="0" borderId="48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3" fillId="0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wrapText="1"/>
    </xf>
    <xf numFmtId="0" fontId="3" fillId="27" borderId="11" xfId="0" applyFont="1" applyFill="1" applyBorder="1" applyAlignment="1">
      <alignment horizontal="center" vertical="center" wrapText="1"/>
    </xf>
    <xf numFmtId="0" fontId="3" fillId="27" borderId="12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27" borderId="20" xfId="0" applyFont="1" applyFill="1" applyBorder="1" applyAlignment="1">
      <alignment horizontal="center" wrapText="1"/>
    </xf>
    <xf numFmtId="0" fontId="3" fillId="0" borderId="48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41" xfId="0" applyFont="1" applyFill="1" applyBorder="1" applyAlignment="1">
      <alignment wrapText="1"/>
    </xf>
    <xf numFmtId="0" fontId="3" fillId="26" borderId="20" xfId="0" applyFont="1" applyFill="1" applyBorder="1" applyAlignment="1" applyProtection="1">
      <alignment horizontal="center" vertical="center" wrapText="1"/>
      <protection locked="0"/>
    </xf>
    <xf numFmtId="0" fontId="3" fillId="26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 applyProtection="1">
      <alignment horizontal="center" vertical="center" wrapText="1"/>
      <protection locked="0"/>
    </xf>
    <xf numFmtId="0" fontId="6" fillId="27" borderId="37" xfId="0" applyFont="1" applyFill="1" applyBorder="1" applyAlignment="1">
      <alignment horizontal="center" vertical="center" wrapText="1"/>
    </xf>
    <xf numFmtId="0" fontId="6" fillId="27" borderId="24" xfId="0" applyFont="1" applyFill="1" applyBorder="1" applyAlignment="1">
      <alignment horizontal="center" vertical="center" wrapText="1"/>
    </xf>
    <xf numFmtId="0" fontId="6" fillId="27" borderId="32" xfId="0" applyFont="1" applyFill="1" applyBorder="1" applyAlignment="1">
      <alignment horizontal="center" vertical="center" wrapText="1"/>
    </xf>
    <xf numFmtId="0" fontId="3" fillId="27" borderId="37" xfId="0" applyFont="1" applyFill="1" applyBorder="1" applyAlignment="1" applyProtection="1">
      <alignment horizontal="center" vertical="center" wrapText="1"/>
      <protection locked="0"/>
    </xf>
    <xf numFmtId="0" fontId="3" fillId="27" borderId="24" xfId="0" applyFont="1" applyFill="1" applyBorder="1" applyAlignment="1" applyProtection="1">
      <alignment horizontal="center" vertical="center" wrapText="1"/>
      <protection locked="0"/>
    </xf>
    <xf numFmtId="0" fontId="3" fillId="27" borderId="32" xfId="0" applyFont="1" applyFill="1" applyBorder="1" applyAlignment="1" applyProtection="1">
      <alignment horizontal="center" vertical="center" wrapText="1"/>
      <protection locked="0"/>
    </xf>
    <xf numFmtId="0" fontId="3" fillId="27" borderId="37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37" xfId="0" applyFont="1" applyFill="1" applyBorder="1" applyAlignment="1">
      <alignment wrapText="1"/>
    </xf>
    <xf numFmtId="0" fontId="3" fillId="27" borderId="24" xfId="0" applyFont="1" applyFill="1" applyBorder="1" applyAlignment="1">
      <alignment wrapText="1"/>
    </xf>
    <xf numFmtId="0" fontId="3" fillId="27" borderId="32" xfId="0" applyFont="1" applyFill="1" applyBorder="1" applyAlignment="1">
      <alignment wrapText="1"/>
    </xf>
    <xf numFmtId="0" fontId="0" fillId="0" borderId="4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168" fontId="6" fillId="17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168" fontId="3" fillId="0" borderId="11" xfId="0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>
      <alignment horizontal="center"/>
    </xf>
    <xf numFmtId="168" fontId="3" fillId="0" borderId="12" xfId="0" applyNumberFormat="1" applyFont="1" applyFill="1" applyBorder="1" applyAlignment="1" applyProtection="1">
      <alignment horizontal="right"/>
      <protection/>
    </xf>
    <xf numFmtId="168" fontId="3" fillId="0" borderId="26" xfId="0" applyNumberFormat="1" applyFont="1" applyFill="1" applyBorder="1" applyAlignment="1" applyProtection="1">
      <alignment horizontal="right"/>
      <protection/>
    </xf>
    <xf numFmtId="0" fontId="3" fillId="0" borderId="56" xfId="0" applyFont="1" applyFill="1" applyBorder="1" applyAlignment="1">
      <alignment horizontal="center"/>
    </xf>
    <xf numFmtId="168" fontId="3" fillId="0" borderId="13" xfId="0" applyNumberFormat="1" applyFont="1" applyFill="1" applyBorder="1" applyAlignment="1" applyProtection="1">
      <alignment horizontal="right"/>
      <protection/>
    </xf>
    <xf numFmtId="168" fontId="3" fillId="0" borderId="24" xfId="0" applyNumberFormat="1" applyFont="1" applyFill="1" applyBorder="1" applyAlignment="1" applyProtection="1">
      <alignment horizontal="right"/>
      <protection/>
    </xf>
    <xf numFmtId="0" fontId="3" fillId="0" borderId="57" xfId="0" applyFont="1" applyFill="1" applyBorder="1" applyAlignment="1">
      <alignment horizontal="center"/>
    </xf>
    <xf numFmtId="168" fontId="3" fillId="27" borderId="31" xfId="0" applyNumberFormat="1" applyFont="1" applyFill="1" applyBorder="1" applyAlignment="1" applyProtection="1">
      <alignment horizontal="right"/>
      <protection/>
    </xf>
    <xf numFmtId="0" fontId="3" fillId="27" borderId="31" xfId="0" applyFont="1" applyFill="1" applyBorder="1" applyAlignment="1">
      <alignment horizontal="center"/>
    </xf>
    <xf numFmtId="168" fontId="3" fillId="27" borderId="13" xfId="0" applyNumberFormat="1" applyFont="1" applyFill="1" applyBorder="1" applyAlignment="1" applyProtection="1">
      <alignment horizontal="right"/>
      <protection/>
    </xf>
    <xf numFmtId="0" fontId="3" fillId="27" borderId="13" xfId="0" applyFont="1" applyFill="1" applyBorder="1" applyAlignment="1">
      <alignment horizontal="center"/>
    </xf>
    <xf numFmtId="168" fontId="3" fillId="27" borderId="27" xfId="0" applyNumberFormat="1" applyFont="1" applyFill="1" applyBorder="1" applyAlignment="1" applyProtection="1">
      <alignment horizontal="right"/>
      <protection/>
    </xf>
    <xf numFmtId="168" fontId="3" fillId="27" borderId="32" xfId="0" applyNumberFormat="1" applyFont="1" applyFill="1" applyBorder="1" applyAlignment="1" applyProtection="1">
      <alignment horizontal="right"/>
      <protection/>
    </xf>
    <xf numFmtId="0" fontId="3" fillId="27" borderId="32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68" fontId="3" fillId="0" borderId="25" xfId="0" applyNumberFormat="1" applyFont="1" applyFill="1" applyBorder="1" applyAlignment="1" applyProtection="1">
      <alignment horizontal="right"/>
      <protection/>
    </xf>
    <xf numFmtId="0" fontId="3" fillId="0" borderId="60" xfId="0" applyFont="1" applyFill="1" applyBorder="1" applyAlignment="1">
      <alignment horizontal="center"/>
    </xf>
    <xf numFmtId="168" fontId="3" fillId="0" borderId="23" xfId="0" applyNumberFormat="1" applyFont="1" applyFill="1" applyBorder="1" applyAlignment="1" applyProtection="1">
      <alignment horizontal="right"/>
      <protection/>
    </xf>
    <xf numFmtId="0" fontId="3" fillId="0" borderId="61" xfId="0" applyFont="1" applyFill="1" applyBorder="1" applyAlignment="1">
      <alignment horizontal="center"/>
    </xf>
    <xf numFmtId="16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05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konodaja.gov.si/rpsi/r04/predpis_ODRE1454.html" TargetMode="External" /><Relationship Id="rId2" Type="http://schemas.openxmlformats.org/officeDocument/2006/relationships/hyperlink" Target="http://zakonodaja.gov.si/rpsi/r08/predpis_PRAV3468.html" TargetMode="External" /><Relationship Id="rId3" Type="http://schemas.openxmlformats.org/officeDocument/2006/relationships/hyperlink" Target="http://zakonodaja.gov.si/rpsi/r08/predpis_PRAV2718.html" TargetMode="External" /><Relationship Id="rId4" Type="http://schemas.openxmlformats.org/officeDocument/2006/relationships/hyperlink" Target="http://zakonodaja.gov.si/rpsi/r09/predpis_ODRE989.html" TargetMode="External" /><Relationship Id="rId5" Type="http://schemas.openxmlformats.org/officeDocument/2006/relationships/hyperlink" Target="http://zakonodaja.gov.si/rpsi/r04/predpis_ODRE1614.html" TargetMode="External" /><Relationship Id="rId6" Type="http://schemas.openxmlformats.org/officeDocument/2006/relationships/hyperlink" Target="http://zakonodaja.gov.si/rpsi/r08/predpis_PRAV7198.html" TargetMode="External" /><Relationship Id="rId7" Type="http://schemas.openxmlformats.org/officeDocument/2006/relationships/hyperlink" Target="http://zakonodaja.gov.si/rpsi/r09/predpis_PRAV9039.html" TargetMode="External" /><Relationship Id="rId8" Type="http://schemas.openxmlformats.org/officeDocument/2006/relationships/hyperlink" Target="http://zakonodaja.gov.si/rpsi/r04/predpis_PRAV9734.html" TargetMode="External" /><Relationship Id="rId9" Type="http://schemas.openxmlformats.org/officeDocument/2006/relationships/hyperlink" Target="http://zakonodaja.gov.si/rpsi/r04/predpis_PRAV9734.html" TargetMode="External" /><Relationship Id="rId10" Type="http://schemas.openxmlformats.org/officeDocument/2006/relationships/hyperlink" Target="http://zakonodaja.gov.si/rpsi/r01/predpis_PRAV9751.html" TargetMode="External" /><Relationship Id="rId11" Type="http://schemas.openxmlformats.org/officeDocument/2006/relationships/hyperlink" Target="http://zakonodaja.gov.si/rpsi/r07/predpis_PRAV10217.html" TargetMode="External" /><Relationship Id="rId12" Type="http://schemas.openxmlformats.org/officeDocument/2006/relationships/hyperlink" Target="http://zakonodaja.gov.si/rpsi/r04/predpis_PRAV9734.html" TargetMode="Externa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80"/>
  <sheetViews>
    <sheetView tabSelected="1" zoomScale="85" zoomScaleNormal="85" workbookViewId="0" topLeftCell="L130">
      <selection activeCell="R152" sqref="R152:S152"/>
    </sheetView>
  </sheetViews>
  <sheetFormatPr defaultColWidth="9.140625" defaultRowHeight="12" customHeight="1"/>
  <cols>
    <col min="1" max="1" width="27.7109375" style="3" customWidth="1"/>
    <col min="2" max="2" width="15.8515625" style="3" customWidth="1"/>
    <col min="3" max="3" width="26.57421875" style="3" customWidth="1"/>
    <col min="4" max="4" width="26.8515625" style="3" customWidth="1"/>
    <col min="5" max="5" width="9.140625" style="3" customWidth="1"/>
    <col min="6" max="6" width="11.140625" style="3" customWidth="1"/>
    <col min="7" max="7" width="7.57421875" style="3" customWidth="1"/>
    <col min="8" max="8" width="23.421875" style="3" customWidth="1"/>
    <col min="9" max="9" width="8.8515625" style="3" customWidth="1"/>
    <col min="10" max="10" width="8.7109375" style="3" customWidth="1"/>
    <col min="11" max="11" width="23.8515625" style="3" customWidth="1"/>
    <col min="12" max="12" width="9.140625" style="3" customWidth="1"/>
    <col min="13" max="13" width="29.421875" style="3" customWidth="1"/>
    <col min="14" max="14" width="10.8515625" style="3" customWidth="1"/>
    <col min="15" max="15" width="11.140625" style="3" customWidth="1"/>
    <col min="16" max="16" width="25.7109375" style="3" customWidth="1"/>
    <col min="17" max="17" width="10.140625" style="3" customWidth="1"/>
    <col min="18" max="18" width="18.28125" style="8" customWidth="1"/>
    <col min="19" max="19" width="20.140625" style="8" customWidth="1"/>
    <col min="20" max="20" width="9.140625" style="8" customWidth="1"/>
    <col min="21" max="16384" width="9.140625" style="3" customWidth="1"/>
  </cols>
  <sheetData>
    <row r="2" ht="12" customHeight="1" thickBot="1"/>
    <row r="3" spans="3:17" ht="12" customHeight="1" thickBot="1" thickTop="1">
      <c r="C3" s="177" t="s">
        <v>63</v>
      </c>
      <c r="D3" s="28" t="s">
        <v>40</v>
      </c>
      <c r="E3" s="172" t="s">
        <v>22</v>
      </c>
      <c r="F3" s="173"/>
      <c r="G3" s="174"/>
      <c r="H3" s="175"/>
      <c r="I3" s="27"/>
      <c r="J3" s="192" t="s">
        <v>59</v>
      </c>
      <c r="K3" s="193"/>
      <c r="L3" s="195" t="s">
        <v>23</v>
      </c>
      <c r="M3" s="195"/>
      <c r="N3" s="195"/>
      <c r="O3" s="195"/>
      <c r="P3" s="29"/>
      <c r="Q3" s="1"/>
    </row>
    <row r="4" spans="3:17" ht="12" customHeight="1">
      <c r="C4" s="178"/>
      <c r="D4" s="28" t="s">
        <v>41</v>
      </c>
      <c r="E4" s="179" t="s">
        <v>10</v>
      </c>
      <c r="F4" s="180"/>
      <c r="G4" s="180"/>
      <c r="H4" s="181"/>
      <c r="I4" s="27"/>
      <c r="J4" s="40" t="s">
        <v>60</v>
      </c>
      <c r="K4" s="38"/>
      <c r="L4" s="180" t="s">
        <v>24</v>
      </c>
      <c r="M4" s="180"/>
      <c r="N4" s="180"/>
      <c r="O4" s="180"/>
      <c r="P4" s="30"/>
      <c r="Q4" s="1"/>
    </row>
    <row r="5" spans="3:17" ht="12" customHeight="1">
      <c r="C5" s="53" t="s">
        <v>64</v>
      </c>
      <c r="D5" s="28" t="s">
        <v>42</v>
      </c>
      <c r="E5" s="37" t="s">
        <v>11</v>
      </c>
      <c r="F5" s="5"/>
      <c r="G5" s="5"/>
      <c r="H5" s="38"/>
      <c r="I5" s="5"/>
      <c r="J5" s="40" t="s">
        <v>61</v>
      </c>
      <c r="K5" s="38"/>
      <c r="L5" s="180" t="s">
        <v>25</v>
      </c>
      <c r="M5" s="180"/>
      <c r="N5" s="180"/>
      <c r="O5" s="180"/>
      <c r="P5" s="30"/>
      <c r="Q5" s="1"/>
    </row>
    <row r="6" spans="4:17" ht="12" customHeight="1" thickBot="1">
      <c r="D6" s="28" t="s">
        <v>43</v>
      </c>
      <c r="E6" s="37" t="s">
        <v>12</v>
      </c>
      <c r="F6" s="5"/>
      <c r="G6" s="5"/>
      <c r="H6" s="38"/>
      <c r="I6" s="5"/>
      <c r="J6" s="41" t="s">
        <v>62</v>
      </c>
      <c r="K6" s="39"/>
      <c r="L6" s="1" t="s">
        <v>26</v>
      </c>
      <c r="M6" s="2"/>
      <c r="N6" s="1"/>
      <c r="O6" s="1"/>
      <c r="P6" s="30"/>
      <c r="Q6" s="1"/>
    </row>
    <row r="7" spans="3:20" ht="12" customHeight="1">
      <c r="C7" s="4"/>
      <c r="D7" s="28" t="s">
        <v>44</v>
      </c>
      <c r="E7" s="37" t="s">
        <v>13</v>
      </c>
      <c r="F7" s="5"/>
      <c r="G7" s="5"/>
      <c r="H7" s="38"/>
      <c r="I7" s="5"/>
      <c r="J7" s="5"/>
      <c r="K7" s="6"/>
      <c r="L7" s="194" t="s">
        <v>27</v>
      </c>
      <c r="M7" s="180"/>
      <c r="N7" s="180"/>
      <c r="O7" s="180"/>
      <c r="P7" s="30"/>
      <c r="Q7" s="1"/>
      <c r="S7" s="234"/>
      <c r="T7" s="234"/>
    </row>
    <row r="8" spans="3:20" ht="12" customHeight="1">
      <c r="C8" s="4"/>
      <c r="D8" s="28" t="s">
        <v>45</v>
      </c>
      <c r="E8" s="37" t="s">
        <v>14</v>
      </c>
      <c r="F8" s="5"/>
      <c r="G8" s="5"/>
      <c r="H8" s="38"/>
      <c r="I8" s="5"/>
      <c r="J8" s="5"/>
      <c r="K8" s="6"/>
      <c r="L8" s="194" t="s">
        <v>28</v>
      </c>
      <c r="M8" s="180"/>
      <c r="N8" s="180"/>
      <c r="O8" s="180"/>
      <c r="P8" s="30"/>
      <c r="Q8" s="1"/>
      <c r="S8" s="234"/>
      <c r="T8" s="234"/>
    </row>
    <row r="9" spans="3:20" ht="12" customHeight="1">
      <c r="C9" s="4"/>
      <c r="D9" s="28" t="s">
        <v>46</v>
      </c>
      <c r="E9" s="37" t="s">
        <v>15</v>
      </c>
      <c r="F9" s="5"/>
      <c r="G9" s="5"/>
      <c r="H9" s="38"/>
      <c r="I9" s="5"/>
      <c r="J9" s="5"/>
      <c r="K9" s="6"/>
      <c r="L9" s="194" t="s">
        <v>29</v>
      </c>
      <c r="M9" s="180"/>
      <c r="N9" s="180"/>
      <c r="O9" s="180"/>
      <c r="P9" s="30"/>
      <c r="Q9" s="1"/>
      <c r="S9" s="234"/>
      <c r="T9" s="234"/>
    </row>
    <row r="10" spans="3:20" ht="12" customHeight="1">
      <c r="C10" s="4"/>
      <c r="D10" s="28" t="s">
        <v>47</v>
      </c>
      <c r="E10" s="37" t="s">
        <v>16</v>
      </c>
      <c r="F10" s="5"/>
      <c r="G10" s="5"/>
      <c r="H10" s="38"/>
      <c r="I10" s="5"/>
      <c r="J10" s="5"/>
      <c r="K10" s="6"/>
      <c r="L10" s="194" t="s">
        <v>30</v>
      </c>
      <c r="M10" s="180"/>
      <c r="N10" s="180"/>
      <c r="O10" s="180"/>
      <c r="P10" s="30"/>
      <c r="Q10" s="1"/>
      <c r="S10" s="234"/>
      <c r="T10" s="234"/>
    </row>
    <row r="11" spans="3:20" ht="12" customHeight="1">
      <c r="C11" s="4"/>
      <c r="D11" s="28" t="s">
        <v>48</v>
      </c>
      <c r="E11" s="179" t="s">
        <v>17</v>
      </c>
      <c r="F11" s="180"/>
      <c r="G11" s="180"/>
      <c r="H11" s="181"/>
      <c r="I11" s="27"/>
      <c r="J11" s="27"/>
      <c r="K11" s="6"/>
      <c r="L11" s="194" t="s">
        <v>31</v>
      </c>
      <c r="M11" s="180"/>
      <c r="N11" s="180"/>
      <c r="O11" s="180"/>
      <c r="P11" s="30"/>
      <c r="Q11" s="1"/>
      <c r="S11" s="234"/>
      <c r="T11" s="234"/>
    </row>
    <row r="12" spans="3:20" ht="12" customHeight="1">
      <c r="C12" s="4"/>
      <c r="D12" s="28" t="s">
        <v>49</v>
      </c>
      <c r="E12" s="37" t="s">
        <v>18</v>
      </c>
      <c r="F12" s="5"/>
      <c r="G12" s="5"/>
      <c r="H12" s="38"/>
      <c r="I12" s="5"/>
      <c r="J12" s="5"/>
      <c r="K12" s="6"/>
      <c r="L12" s="207" t="s">
        <v>32</v>
      </c>
      <c r="M12" s="208"/>
      <c r="N12" s="208"/>
      <c r="O12" s="208"/>
      <c r="P12" s="30"/>
      <c r="Q12" s="1"/>
      <c r="S12" s="234"/>
      <c r="T12" s="234"/>
    </row>
    <row r="13" spans="3:20" ht="12" customHeight="1">
      <c r="C13" s="4"/>
      <c r="D13" s="28" t="s">
        <v>50</v>
      </c>
      <c r="E13" s="179" t="s">
        <v>19</v>
      </c>
      <c r="F13" s="180"/>
      <c r="G13" s="180"/>
      <c r="H13" s="181"/>
      <c r="I13" s="27"/>
      <c r="J13" s="27"/>
      <c r="K13" s="6"/>
      <c r="L13" s="194" t="s">
        <v>33</v>
      </c>
      <c r="M13" s="180"/>
      <c r="N13" s="180"/>
      <c r="O13" s="180"/>
      <c r="P13" s="30"/>
      <c r="Q13" s="1"/>
      <c r="S13" s="234"/>
      <c r="T13" s="234"/>
    </row>
    <row r="14" spans="3:20" ht="12" customHeight="1" thickBot="1">
      <c r="C14" s="4"/>
      <c r="D14" s="28" t="s">
        <v>51</v>
      </c>
      <c r="E14" s="37" t="s">
        <v>20</v>
      </c>
      <c r="F14" s="5"/>
      <c r="G14" s="5"/>
      <c r="H14" s="38"/>
      <c r="I14" s="5"/>
      <c r="J14" s="5"/>
      <c r="K14" s="6"/>
      <c r="L14" s="204" t="s">
        <v>34</v>
      </c>
      <c r="M14" s="205"/>
      <c r="N14" s="205"/>
      <c r="O14" s="205"/>
      <c r="P14" s="31"/>
      <c r="Q14" s="1"/>
      <c r="S14" s="234"/>
      <c r="T14" s="234"/>
    </row>
    <row r="15" spans="3:20" ht="12" customHeight="1" thickTop="1">
      <c r="C15" s="4"/>
      <c r="D15" s="28" t="s">
        <v>52</v>
      </c>
      <c r="E15" s="37" t="s">
        <v>21</v>
      </c>
      <c r="F15" s="5"/>
      <c r="G15" s="5"/>
      <c r="H15" s="38"/>
      <c r="I15" s="5"/>
      <c r="J15" s="5"/>
      <c r="K15" s="5"/>
      <c r="L15" s="1"/>
      <c r="M15" s="7"/>
      <c r="S15" s="234"/>
      <c r="T15" s="234"/>
    </row>
    <row r="16" spans="1:20" ht="12" customHeight="1">
      <c r="A16" s="4"/>
      <c r="C16" s="4"/>
      <c r="D16" s="28" t="s">
        <v>53</v>
      </c>
      <c r="E16" s="37" t="s">
        <v>39</v>
      </c>
      <c r="F16" s="5"/>
      <c r="G16" s="5"/>
      <c r="H16" s="38"/>
      <c r="I16" s="5"/>
      <c r="J16" s="5"/>
      <c r="K16" s="5"/>
      <c r="L16" s="1"/>
      <c r="M16" s="7"/>
      <c r="S16" s="234"/>
      <c r="T16" s="234"/>
    </row>
    <row r="17" spans="1:20" ht="12" customHeight="1" thickBot="1">
      <c r="A17" s="4"/>
      <c r="C17" s="4"/>
      <c r="D17" s="28" t="s">
        <v>54</v>
      </c>
      <c r="E17" s="182" t="s">
        <v>38</v>
      </c>
      <c r="F17" s="183"/>
      <c r="G17" s="183"/>
      <c r="H17" s="184"/>
      <c r="I17" s="27"/>
      <c r="J17" s="27"/>
      <c r="K17" s="5"/>
      <c r="L17" s="1"/>
      <c r="M17" s="7"/>
      <c r="S17" s="234"/>
      <c r="T17" s="234"/>
    </row>
    <row r="18" spans="1:19" ht="12" customHeight="1">
      <c r="A18" s="4"/>
      <c r="B18" s="1"/>
      <c r="C18" s="2"/>
      <c r="D18" s="1"/>
      <c r="E18" s="27"/>
      <c r="F18" s="27"/>
      <c r="G18" s="27"/>
      <c r="H18" s="27"/>
      <c r="I18" s="27"/>
      <c r="J18" s="27"/>
      <c r="K18" s="5"/>
      <c r="L18" s="1"/>
      <c r="M18" s="7"/>
      <c r="R18" s="234"/>
      <c r="S18" s="234"/>
    </row>
    <row r="19" spans="1:20" ht="12" customHeight="1">
      <c r="A19" s="4"/>
      <c r="B19" s="1"/>
      <c r="C19" s="2"/>
      <c r="D19" s="1"/>
      <c r="E19" s="27"/>
      <c r="F19" s="27"/>
      <c r="G19" s="27"/>
      <c r="H19" s="27"/>
      <c r="I19" s="27"/>
      <c r="J19" s="27"/>
      <c r="K19" s="5"/>
      <c r="L19" s="1"/>
      <c r="M19" s="7"/>
      <c r="S19" s="234"/>
      <c r="T19" s="234"/>
    </row>
    <row r="20" spans="1:20" ht="12" customHeight="1">
      <c r="A20" s="1" t="s">
        <v>67</v>
      </c>
      <c r="B20" s="1"/>
      <c r="C20" s="2"/>
      <c r="D20" s="1"/>
      <c r="E20" s="27"/>
      <c r="F20" s="27"/>
      <c r="G20" s="27"/>
      <c r="H20" s="27"/>
      <c r="I20" s="27"/>
      <c r="J20" s="27"/>
      <c r="K20" s="5"/>
      <c r="L20" s="1"/>
      <c r="M20" s="7"/>
      <c r="S20" s="234"/>
      <c r="T20" s="234"/>
    </row>
    <row r="21" spans="1:20" ht="12" customHeight="1" thickBot="1">
      <c r="A21" s="57" t="s">
        <v>68</v>
      </c>
      <c r="C21" s="2"/>
      <c r="E21" s="1"/>
      <c r="F21" s="1"/>
      <c r="G21" s="1"/>
      <c r="H21" s="1"/>
      <c r="I21" s="1"/>
      <c r="J21" s="1"/>
      <c r="K21" s="8"/>
      <c r="M21" s="7"/>
      <c r="S21" s="234"/>
      <c r="T21" s="234"/>
    </row>
    <row r="22" spans="1:20" s="8" customFormat="1" ht="35.25" thickBot="1" thickTop="1">
      <c r="A22" s="46" t="s">
        <v>4</v>
      </c>
      <c r="B22" s="47" t="s">
        <v>5</v>
      </c>
      <c r="C22" s="43" t="s">
        <v>37</v>
      </c>
      <c r="D22" s="43" t="s">
        <v>2</v>
      </c>
      <c r="E22" s="43" t="s">
        <v>3</v>
      </c>
      <c r="F22" s="43" t="s">
        <v>55</v>
      </c>
      <c r="G22" s="43" t="s">
        <v>56</v>
      </c>
      <c r="H22" s="43" t="s">
        <v>1</v>
      </c>
      <c r="I22" s="43" t="s">
        <v>58</v>
      </c>
      <c r="J22" s="43" t="s">
        <v>57</v>
      </c>
      <c r="K22" s="43" t="s">
        <v>35</v>
      </c>
      <c r="L22" s="43" t="s">
        <v>36</v>
      </c>
      <c r="M22" s="43" t="s">
        <v>6</v>
      </c>
      <c r="N22" s="44" t="s">
        <v>7</v>
      </c>
      <c r="O22" s="44" t="s">
        <v>8</v>
      </c>
      <c r="P22" s="45" t="s">
        <v>0</v>
      </c>
      <c r="Q22" s="42" t="s">
        <v>9</v>
      </c>
      <c r="R22" s="235" t="s">
        <v>469</v>
      </c>
      <c r="S22" s="235" t="s">
        <v>470</v>
      </c>
      <c r="T22" s="236" t="s">
        <v>471</v>
      </c>
    </row>
    <row r="23" spans="1:20" s="14" customFormat="1" ht="23.25" thickTop="1">
      <c r="A23" s="147" t="s">
        <v>69</v>
      </c>
      <c r="B23" s="143"/>
      <c r="C23" s="143" t="s">
        <v>71</v>
      </c>
      <c r="D23" s="150" t="s">
        <v>411</v>
      </c>
      <c r="E23" s="151" t="s">
        <v>65</v>
      </c>
      <c r="F23" s="150" t="s">
        <v>66</v>
      </c>
      <c r="G23" s="153" t="s">
        <v>70</v>
      </c>
      <c r="H23" s="143" t="s">
        <v>72</v>
      </c>
      <c r="I23" s="145">
        <v>8</v>
      </c>
      <c r="J23" s="48" t="s">
        <v>73</v>
      </c>
      <c r="K23" s="9" t="s">
        <v>76</v>
      </c>
      <c r="L23" s="32">
        <v>1</v>
      </c>
      <c r="M23" s="11" t="s">
        <v>300</v>
      </c>
      <c r="N23" s="10">
        <v>155</v>
      </c>
      <c r="O23" s="10">
        <v>1</v>
      </c>
      <c r="P23" s="10"/>
      <c r="Q23" s="13"/>
      <c r="R23" s="237"/>
      <c r="S23" s="237"/>
      <c r="T23" s="238"/>
    </row>
    <row r="24" spans="1:20" s="14" customFormat="1" ht="11.25">
      <c r="A24" s="158"/>
      <c r="B24" s="156"/>
      <c r="C24" s="156"/>
      <c r="D24" s="159"/>
      <c r="E24" s="156"/>
      <c r="F24" s="157"/>
      <c r="G24" s="155"/>
      <c r="H24" s="156"/>
      <c r="I24" s="160"/>
      <c r="J24" s="49" t="s">
        <v>222</v>
      </c>
      <c r="K24" s="106" t="s">
        <v>337</v>
      </c>
      <c r="L24" s="33">
        <v>6</v>
      </c>
      <c r="M24" s="15" t="s">
        <v>300</v>
      </c>
      <c r="N24" s="15">
        <v>155</v>
      </c>
      <c r="O24" s="15">
        <v>1</v>
      </c>
      <c r="P24" s="15"/>
      <c r="Q24" s="16"/>
      <c r="R24" s="239"/>
      <c r="S24" s="240"/>
      <c r="T24" s="241"/>
    </row>
    <row r="25" spans="1:20" s="14" customFormat="1" ht="12" thickBot="1">
      <c r="A25" s="158"/>
      <c r="B25" s="156"/>
      <c r="C25" s="156"/>
      <c r="D25" s="159"/>
      <c r="E25" s="156"/>
      <c r="F25" s="157"/>
      <c r="G25" s="155"/>
      <c r="H25" s="156"/>
      <c r="I25" s="160"/>
      <c r="J25" s="49" t="s">
        <v>223</v>
      </c>
      <c r="K25" s="76" t="s">
        <v>338</v>
      </c>
      <c r="L25" s="99">
        <v>10</v>
      </c>
      <c r="M25" s="15" t="s">
        <v>300</v>
      </c>
      <c r="N25" s="15">
        <v>155</v>
      </c>
      <c r="O25" s="15">
        <v>1</v>
      </c>
      <c r="P25" s="15"/>
      <c r="Q25" s="16"/>
      <c r="R25" s="239"/>
      <c r="S25" s="239"/>
      <c r="T25" s="241"/>
    </row>
    <row r="26" spans="1:20" s="14" customFormat="1" ht="12.75" thickBot="1" thickTop="1">
      <c r="A26" s="158"/>
      <c r="B26" s="156"/>
      <c r="C26" s="156"/>
      <c r="D26" s="144"/>
      <c r="E26" s="156"/>
      <c r="F26" s="157"/>
      <c r="G26" s="155"/>
      <c r="H26" s="156"/>
      <c r="I26" s="160"/>
      <c r="J26" s="49" t="s">
        <v>339</v>
      </c>
      <c r="K26" s="76" t="s">
        <v>77</v>
      </c>
      <c r="L26" s="52">
        <v>9</v>
      </c>
      <c r="M26" s="15" t="s">
        <v>300</v>
      </c>
      <c r="N26" s="15">
        <v>155</v>
      </c>
      <c r="O26" s="18">
        <v>1</v>
      </c>
      <c r="P26" s="18"/>
      <c r="Q26" s="16"/>
      <c r="R26" s="242"/>
      <c r="S26" s="239"/>
      <c r="T26" s="241"/>
    </row>
    <row r="27" spans="1:20" s="14" customFormat="1" ht="35.25" customHeight="1" thickTop="1">
      <c r="A27" s="147" t="s">
        <v>69</v>
      </c>
      <c r="B27" s="143"/>
      <c r="C27" s="143" t="s">
        <v>74</v>
      </c>
      <c r="D27" s="188"/>
      <c r="E27" s="143" t="s">
        <v>65</v>
      </c>
      <c r="F27" s="191" t="s">
        <v>66</v>
      </c>
      <c r="G27" s="197" t="s">
        <v>75</v>
      </c>
      <c r="H27" s="201" t="s">
        <v>412</v>
      </c>
      <c r="I27" s="145">
        <v>6</v>
      </c>
      <c r="J27" s="50" t="s">
        <v>224</v>
      </c>
      <c r="K27" s="24" t="s">
        <v>78</v>
      </c>
      <c r="L27" s="32">
        <v>4</v>
      </c>
      <c r="M27" s="11" t="s">
        <v>300</v>
      </c>
      <c r="N27" s="10">
        <v>155</v>
      </c>
      <c r="O27" s="10">
        <v>1</v>
      </c>
      <c r="P27" s="10" t="s">
        <v>341</v>
      </c>
      <c r="Q27" s="13">
        <v>9.37</v>
      </c>
      <c r="R27" s="237">
        <v>7261.75</v>
      </c>
      <c r="S27" s="237">
        <v>2904.7</v>
      </c>
      <c r="T27" s="238">
        <v>0.4</v>
      </c>
    </row>
    <row r="28" spans="1:20" s="14" customFormat="1" ht="28.5" customHeight="1">
      <c r="A28" s="158"/>
      <c r="B28" s="156"/>
      <c r="C28" s="156"/>
      <c r="D28" s="189"/>
      <c r="E28" s="156"/>
      <c r="F28" s="159"/>
      <c r="G28" s="198"/>
      <c r="H28" s="202"/>
      <c r="I28" s="160"/>
      <c r="J28" s="51" t="s">
        <v>221</v>
      </c>
      <c r="K28" s="25" t="s">
        <v>79</v>
      </c>
      <c r="L28" s="33">
        <v>7</v>
      </c>
      <c r="M28" s="15" t="s">
        <v>300</v>
      </c>
      <c r="N28" s="15">
        <v>155</v>
      </c>
      <c r="O28" s="15">
        <v>1</v>
      </c>
      <c r="P28" s="15" t="s">
        <v>341</v>
      </c>
      <c r="Q28" s="16">
        <v>9.37</v>
      </c>
      <c r="R28" s="239">
        <v>14523.5</v>
      </c>
      <c r="S28" s="240">
        <v>5809.4</v>
      </c>
      <c r="T28" s="241">
        <v>0.4</v>
      </c>
    </row>
    <row r="29" spans="1:20" s="14" customFormat="1" ht="30.75" customHeight="1">
      <c r="A29" s="158"/>
      <c r="B29" s="156"/>
      <c r="C29" s="156"/>
      <c r="D29" s="189"/>
      <c r="E29" s="156"/>
      <c r="F29" s="159"/>
      <c r="G29" s="198"/>
      <c r="H29" s="202"/>
      <c r="I29" s="160"/>
      <c r="J29" s="51" t="s">
        <v>225</v>
      </c>
      <c r="K29" s="25" t="s">
        <v>80</v>
      </c>
      <c r="L29" s="51">
        <v>6</v>
      </c>
      <c r="M29" s="15" t="s">
        <v>300</v>
      </c>
      <c r="N29" s="15">
        <v>155</v>
      </c>
      <c r="O29" s="15">
        <v>1</v>
      </c>
      <c r="P29" s="15" t="s">
        <v>341</v>
      </c>
      <c r="Q29" s="16">
        <v>9.37</v>
      </c>
      <c r="R29" s="239">
        <v>7261.75</v>
      </c>
      <c r="S29" s="239">
        <v>2904.7</v>
      </c>
      <c r="T29" s="241">
        <v>0.4</v>
      </c>
    </row>
    <row r="30" spans="1:20" s="14" customFormat="1" ht="33.75" customHeight="1" thickBot="1">
      <c r="A30" s="158"/>
      <c r="B30" s="156"/>
      <c r="C30" s="156"/>
      <c r="D30" s="190"/>
      <c r="E30" s="156"/>
      <c r="F30" s="159"/>
      <c r="G30" s="199"/>
      <c r="H30" s="203"/>
      <c r="I30" s="160"/>
      <c r="J30" s="52" t="s">
        <v>226</v>
      </c>
      <c r="K30" s="100" t="s">
        <v>81</v>
      </c>
      <c r="L30" s="52">
        <v>9</v>
      </c>
      <c r="M30" s="19" t="s">
        <v>300</v>
      </c>
      <c r="N30" s="15">
        <v>155</v>
      </c>
      <c r="O30" s="18">
        <v>1</v>
      </c>
      <c r="P30" s="18" t="s">
        <v>341</v>
      </c>
      <c r="Q30" s="16">
        <v>9.37</v>
      </c>
      <c r="R30" s="242">
        <v>394.0875</v>
      </c>
      <c r="S30" s="239">
        <v>157.635</v>
      </c>
      <c r="T30" s="241">
        <v>0.4</v>
      </c>
    </row>
    <row r="31" spans="1:20" s="14" customFormat="1" ht="33" customHeight="1" thickTop="1">
      <c r="A31" s="147" t="s">
        <v>69</v>
      </c>
      <c r="B31" s="143" t="s">
        <v>123</v>
      </c>
      <c r="C31" s="143" t="s">
        <v>207</v>
      </c>
      <c r="D31" s="167"/>
      <c r="E31" s="151" t="s">
        <v>65</v>
      </c>
      <c r="F31" s="150" t="s">
        <v>66</v>
      </c>
      <c r="G31" s="153" t="s">
        <v>82</v>
      </c>
      <c r="H31" s="206" t="s">
        <v>413</v>
      </c>
      <c r="I31" s="145">
        <v>5</v>
      </c>
      <c r="J31" s="50" t="s">
        <v>227</v>
      </c>
      <c r="K31" s="20" t="s">
        <v>76</v>
      </c>
      <c r="L31" s="32">
        <v>1</v>
      </c>
      <c r="M31" s="21" t="s">
        <v>300</v>
      </c>
      <c r="N31" s="10">
        <v>155</v>
      </c>
      <c r="O31" s="10">
        <v>1</v>
      </c>
      <c r="P31" s="22" t="s">
        <v>340</v>
      </c>
      <c r="Q31" s="23">
        <v>9.37</v>
      </c>
      <c r="R31" s="237">
        <v>1452.35</v>
      </c>
      <c r="S31" s="237">
        <v>145.235</v>
      </c>
      <c r="T31" s="238">
        <v>0.1</v>
      </c>
    </row>
    <row r="32" spans="1:20" s="14" customFormat="1" ht="27.75" customHeight="1">
      <c r="A32" s="158"/>
      <c r="B32" s="156"/>
      <c r="C32" s="156"/>
      <c r="D32" s="168"/>
      <c r="E32" s="156"/>
      <c r="F32" s="157"/>
      <c r="G32" s="155"/>
      <c r="H32" s="170"/>
      <c r="I32" s="160"/>
      <c r="J32" s="51" t="s">
        <v>229</v>
      </c>
      <c r="K32" s="24" t="s">
        <v>206</v>
      </c>
      <c r="L32" s="33">
        <v>3</v>
      </c>
      <c r="M32" s="15" t="s">
        <v>300</v>
      </c>
      <c r="N32" s="15">
        <v>155</v>
      </c>
      <c r="O32" s="15">
        <v>1</v>
      </c>
      <c r="P32" s="15" t="s">
        <v>341</v>
      </c>
      <c r="Q32" s="16">
        <v>9.37</v>
      </c>
      <c r="R32" s="239">
        <v>14678.5</v>
      </c>
      <c r="S32" s="240">
        <v>8807.1</v>
      </c>
      <c r="T32" s="241">
        <v>0.6</v>
      </c>
    </row>
    <row r="33" spans="1:20" s="14" customFormat="1" ht="26.25" customHeight="1">
      <c r="A33" s="158"/>
      <c r="B33" s="156"/>
      <c r="C33" s="156"/>
      <c r="D33" s="168"/>
      <c r="E33" s="156"/>
      <c r="F33" s="157"/>
      <c r="G33" s="155"/>
      <c r="H33" s="170"/>
      <c r="I33" s="160"/>
      <c r="J33" s="51" t="s">
        <v>228</v>
      </c>
      <c r="K33" s="25" t="s">
        <v>410</v>
      </c>
      <c r="L33" s="33">
        <v>9</v>
      </c>
      <c r="M33" s="15" t="s">
        <v>301</v>
      </c>
      <c r="N33" s="15">
        <v>15846</v>
      </c>
      <c r="O33" s="15">
        <v>1</v>
      </c>
      <c r="P33" s="15" t="s">
        <v>341</v>
      </c>
      <c r="Q33" s="16">
        <v>9.37</v>
      </c>
      <c r="R33" s="239">
        <v>18815.5404</v>
      </c>
      <c r="S33" s="239">
        <v>15052.432320000002</v>
      </c>
      <c r="T33" s="241">
        <v>0.8</v>
      </c>
    </row>
    <row r="34" spans="1:20" s="14" customFormat="1" ht="27" customHeight="1" thickBot="1">
      <c r="A34" s="196"/>
      <c r="B34" s="185"/>
      <c r="C34" s="185"/>
      <c r="D34" s="200"/>
      <c r="E34" s="185"/>
      <c r="F34" s="157"/>
      <c r="G34" s="176"/>
      <c r="H34" s="170"/>
      <c r="I34" s="160"/>
      <c r="J34" s="124" t="s">
        <v>230</v>
      </c>
      <c r="K34" s="123" t="s">
        <v>91</v>
      </c>
      <c r="L34" s="125">
        <v>3</v>
      </c>
      <c r="M34" s="104" t="s">
        <v>300</v>
      </c>
      <c r="N34" s="104">
        <v>155</v>
      </c>
      <c r="O34" s="104">
        <v>1</v>
      </c>
      <c r="P34" s="104" t="s">
        <v>341</v>
      </c>
      <c r="Q34" s="126">
        <v>9.37</v>
      </c>
      <c r="R34" s="243">
        <v>14523.5</v>
      </c>
      <c r="S34" s="240">
        <v>8714.1</v>
      </c>
      <c r="T34" s="244">
        <v>0.6</v>
      </c>
    </row>
    <row r="35" spans="1:20" s="14" customFormat="1" ht="27" customHeight="1" thickBot="1">
      <c r="A35" s="226" t="s">
        <v>69</v>
      </c>
      <c r="B35" s="226"/>
      <c r="C35" s="226" t="s">
        <v>414</v>
      </c>
      <c r="D35" s="229"/>
      <c r="E35" s="226" t="s">
        <v>65</v>
      </c>
      <c r="F35" s="223" t="s">
        <v>66</v>
      </c>
      <c r="G35" s="220" t="s">
        <v>83</v>
      </c>
      <c r="H35" s="169" t="s">
        <v>421</v>
      </c>
      <c r="I35" s="131"/>
      <c r="J35" s="136" t="s">
        <v>231</v>
      </c>
      <c r="K35" s="137" t="s">
        <v>415</v>
      </c>
      <c r="L35" s="127"/>
      <c r="M35" s="128" t="s">
        <v>300</v>
      </c>
      <c r="N35" s="128">
        <v>155</v>
      </c>
      <c r="O35" s="128">
        <v>1</v>
      </c>
      <c r="P35" s="128" t="s">
        <v>341</v>
      </c>
      <c r="Q35" s="141">
        <v>9.37</v>
      </c>
      <c r="R35" s="245">
        <v>946.275</v>
      </c>
      <c r="S35" s="245">
        <v>567.765</v>
      </c>
      <c r="T35" s="246">
        <v>0.6</v>
      </c>
    </row>
    <row r="36" spans="1:20" s="14" customFormat="1" ht="27" customHeight="1" thickBot="1">
      <c r="A36" s="227"/>
      <c r="B36" s="227"/>
      <c r="C36" s="227"/>
      <c r="D36" s="230"/>
      <c r="E36" s="227"/>
      <c r="F36" s="224"/>
      <c r="G36" s="221"/>
      <c r="H36" s="170"/>
      <c r="I36" s="132"/>
      <c r="J36" s="134" t="s">
        <v>232</v>
      </c>
      <c r="K36" s="135" t="s">
        <v>416</v>
      </c>
      <c r="L36" s="122"/>
      <c r="M36" s="121" t="s">
        <v>300</v>
      </c>
      <c r="N36" s="121">
        <v>155</v>
      </c>
      <c r="O36" s="121">
        <v>1</v>
      </c>
      <c r="P36" s="121" t="s">
        <v>341</v>
      </c>
      <c r="Q36" s="140">
        <v>9.37</v>
      </c>
      <c r="R36" s="245">
        <v>123.938</v>
      </c>
      <c r="S36" s="247">
        <v>74.3628</v>
      </c>
      <c r="T36" s="248">
        <v>0.6</v>
      </c>
    </row>
    <row r="37" spans="1:20" s="14" customFormat="1" ht="27" customHeight="1" thickBot="1">
      <c r="A37" s="228"/>
      <c r="B37" s="228"/>
      <c r="C37" s="228"/>
      <c r="D37" s="231"/>
      <c r="E37" s="228"/>
      <c r="F37" s="225"/>
      <c r="G37" s="222"/>
      <c r="H37" s="171"/>
      <c r="I37" s="133"/>
      <c r="J37" s="138" t="s">
        <v>233</v>
      </c>
      <c r="K37" s="139" t="s">
        <v>114</v>
      </c>
      <c r="L37" s="129"/>
      <c r="M37" s="130" t="s">
        <v>300</v>
      </c>
      <c r="N37" s="130">
        <v>5</v>
      </c>
      <c r="O37" s="130">
        <v>1</v>
      </c>
      <c r="P37" s="130" t="s">
        <v>341</v>
      </c>
      <c r="Q37" s="142">
        <v>9.37</v>
      </c>
      <c r="R37" s="249">
        <v>23.675</v>
      </c>
      <c r="S37" s="250">
        <v>14.205</v>
      </c>
      <c r="T37" s="251">
        <v>0.6</v>
      </c>
    </row>
    <row r="38" spans="1:20" s="14" customFormat="1" ht="25.5" customHeight="1">
      <c r="A38" s="161" t="s">
        <v>69</v>
      </c>
      <c r="B38" s="163" t="s">
        <v>101</v>
      </c>
      <c r="C38" s="163" t="s">
        <v>102</v>
      </c>
      <c r="D38" s="163"/>
      <c r="E38" s="163" t="s">
        <v>65</v>
      </c>
      <c r="F38" s="159" t="s">
        <v>66</v>
      </c>
      <c r="G38" s="165" t="s">
        <v>84</v>
      </c>
      <c r="H38" s="163" t="s">
        <v>422</v>
      </c>
      <c r="I38" s="160">
        <v>5</v>
      </c>
      <c r="J38" s="73" t="s">
        <v>234</v>
      </c>
      <c r="K38" s="83" t="s">
        <v>76</v>
      </c>
      <c r="L38" s="36">
        <v>1</v>
      </c>
      <c r="M38" s="56" t="s">
        <v>300</v>
      </c>
      <c r="N38" s="55">
        <v>155</v>
      </c>
      <c r="O38" s="55">
        <v>1</v>
      </c>
      <c r="P38" s="55" t="s">
        <v>340</v>
      </c>
      <c r="Q38" s="26">
        <v>9.37</v>
      </c>
      <c r="R38" s="242">
        <v>1452.35</v>
      </c>
      <c r="S38" s="242">
        <v>145.235</v>
      </c>
      <c r="T38" s="252">
        <v>0.1</v>
      </c>
    </row>
    <row r="39" spans="1:20" s="14" customFormat="1" ht="27.75" customHeight="1">
      <c r="A39" s="209"/>
      <c r="B39" s="168"/>
      <c r="C39" s="156"/>
      <c r="D39" s="156"/>
      <c r="E39" s="156"/>
      <c r="F39" s="159"/>
      <c r="G39" s="155"/>
      <c r="H39" s="168"/>
      <c r="I39" s="160"/>
      <c r="J39" s="72" t="s">
        <v>235</v>
      </c>
      <c r="K39" s="75" t="s">
        <v>92</v>
      </c>
      <c r="L39" s="35">
        <v>6</v>
      </c>
      <c r="M39" s="18" t="s">
        <v>300</v>
      </c>
      <c r="N39" s="15">
        <v>155</v>
      </c>
      <c r="O39" s="15">
        <v>1</v>
      </c>
      <c r="P39" s="15" t="s">
        <v>341</v>
      </c>
      <c r="Q39" s="16">
        <v>9.37</v>
      </c>
      <c r="R39" s="239">
        <v>5809.4</v>
      </c>
      <c r="S39" s="240">
        <v>2323.76</v>
      </c>
      <c r="T39" s="241">
        <v>0.4</v>
      </c>
    </row>
    <row r="40" spans="1:20" s="14" customFormat="1" ht="27" customHeight="1" thickBot="1">
      <c r="A40" s="209"/>
      <c r="B40" s="168"/>
      <c r="C40" s="156"/>
      <c r="D40" s="156"/>
      <c r="E40" s="156"/>
      <c r="F40" s="159"/>
      <c r="G40" s="155"/>
      <c r="H40" s="168"/>
      <c r="I40" s="160"/>
      <c r="J40" s="72" t="s">
        <v>236</v>
      </c>
      <c r="K40" s="24" t="s">
        <v>342</v>
      </c>
      <c r="L40" s="35">
        <v>10</v>
      </c>
      <c r="M40" s="18" t="s">
        <v>300</v>
      </c>
      <c r="N40" s="15">
        <v>155</v>
      </c>
      <c r="O40" s="18">
        <v>1</v>
      </c>
      <c r="P40" s="15" t="s">
        <v>340</v>
      </c>
      <c r="Q40" s="16">
        <v>9.37</v>
      </c>
      <c r="R40" s="239">
        <v>726.175</v>
      </c>
      <c r="S40" s="239">
        <v>290.47</v>
      </c>
      <c r="T40" s="241">
        <v>0.4</v>
      </c>
    </row>
    <row r="41" spans="1:20" s="14" customFormat="1" ht="12" thickTop="1">
      <c r="A41" s="147" t="s">
        <v>69</v>
      </c>
      <c r="B41" s="143" t="s">
        <v>101</v>
      </c>
      <c r="C41" s="143" t="s">
        <v>103</v>
      </c>
      <c r="D41" s="143"/>
      <c r="E41" s="143" t="s">
        <v>65</v>
      </c>
      <c r="F41" s="191" t="s">
        <v>66</v>
      </c>
      <c r="G41" s="153" t="s">
        <v>85</v>
      </c>
      <c r="H41" s="143" t="s">
        <v>104</v>
      </c>
      <c r="I41" s="145">
        <v>6</v>
      </c>
      <c r="J41" s="66" t="s">
        <v>237</v>
      </c>
      <c r="K41" s="12" t="s">
        <v>105</v>
      </c>
      <c r="L41" s="34">
        <v>1</v>
      </c>
      <c r="M41" s="10" t="s">
        <v>302</v>
      </c>
      <c r="N41" s="22">
        <v>6785</v>
      </c>
      <c r="O41" s="22">
        <v>1</v>
      </c>
      <c r="P41" s="22" t="s">
        <v>340</v>
      </c>
      <c r="Q41" s="23">
        <v>5.28</v>
      </c>
      <c r="R41" s="237">
        <v>35824.8</v>
      </c>
      <c r="S41" s="237">
        <v>3582.48</v>
      </c>
      <c r="T41" s="238">
        <v>0.1</v>
      </c>
    </row>
    <row r="42" spans="1:20" s="14" customFormat="1" ht="67.5">
      <c r="A42" s="161"/>
      <c r="B42" s="163"/>
      <c r="C42" s="163"/>
      <c r="D42" s="163"/>
      <c r="E42" s="163"/>
      <c r="F42" s="159"/>
      <c r="G42" s="165"/>
      <c r="H42" s="163"/>
      <c r="I42" s="160"/>
      <c r="J42" s="73" t="s">
        <v>238</v>
      </c>
      <c r="K42" s="84" t="s">
        <v>417</v>
      </c>
      <c r="L42" s="36">
        <v>4</v>
      </c>
      <c r="M42" s="80" t="s">
        <v>302</v>
      </c>
      <c r="N42" s="102">
        <v>6785</v>
      </c>
      <c r="O42" s="102">
        <v>1</v>
      </c>
      <c r="P42" s="55" t="s">
        <v>341</v>
      </c>
      <c r="Q42" s="26">
        <v>5.28</v>
      </c>
      <c r="R42" s="242">
        <v>70428.3</v>
      </c>
      <c r="S42" s="243">
        <v>42256.98</v>
      </c>
      <c r="T42" s="252">
        <v>0.6</v>
      </c>
    </row>
    <row r="43" spans="1:20" s="14" customFormat="1" ht="23.25" thickBot="1">
      <c r="A43" s="161"/>
      <c r="B43" s="163"/>
      <c r="C43" s="163"/>
      <c r="D43" s="163"/>
      <c r="E43" s="163"/>
      <c r="F43" s="159"/>
      <c r="G43" s="165"/>
      <c r="H43" s="163"/>
      <c r="I43" s="160"/>
      <c r="J43" s="73" t="s">
        <v>239</v>
      </c>
      <c r="K43" s="84" t="s">
        <v>418</v>
      </c>
      <c r="L43" s="36">
        <v>3</v>
      </c>
      <c r="M43" s="56" t="s">
        <v>302</v>
      </c>
      <c r="N43" s="55">
        <v>6785</v>
      </c>
      <c r="O43" s="55">
        <v>1</v>
      </c>
      <c r="P43" s="55" t="s">
        <v>341</v>
      </c>
      <c r="Q43" s="26">
        <v>5.28</v>
      </c>
      <c r="R43" s="242">
        <v>35824.8</v>
      </c>
      <c r="S43" s="239">
        <v>21494.88</v>
      </c>
      <c r="T43" s="252">
        <v>0.6</v>
      </c>
    </row>
    <row r="44" spans="1:20" s="14" customFormat="1" ht="12" thickTop="1">
      <c r="A44" s="147" t="s">
        <v>69</v>
      </c>
      <c r="B44" s="143" t="s">
        <v>101</v>
      </c>
      <c r="C44" s="143" t="s">
        <v>106</v>
      </c>
      <c r="D44" s="143"/>
      <c r="E44" s="143" t="s">
        <v>65</v>
      </c>
      <c r="F44" s="191" t="s">
        <v>66</v>
      </c>
      <c r="G44" s="153" t="s">
        <v>86</v>
      </c>
      <c r="H44" s="143" t="s">
        <v>108</v>
      </c>
      <c r="I44" s="145">
        <v>6</v>
      </c>
      <c r="J44" s="66" t="s">
        <v>240</v>
      </c>
      <c r="K44" s="12" t="s">
        <v>76</v>
      </c>
      <c r="L44" s="34">
        <v>1</v>
      </c>
      <c r="M44" s="10" t="s">
        <v>300</v>
      </c>
      <c r="N44" s="22">
        <v>155</v>
      </c>
      <c r="O44" s="22">
        <v>1</v>
      </c>
      <c r="P44" s="22" t="s">
        <v>343</v>
      </c>
      <c r="Q44" s="23">
        <v>9.37</v>
      </c>
      <c r="R44" s="237">
        <v>246.8995</v>
      </c>
      <c r="S44" s="237">
        <v>24.68995</v>
      </c>
      <c r="T44" s="238">
        <v>0.1</v>
      </c>
    </row>
    <row r="45" spans="1:20" s="14" customFormat="1" ht="11.25">
      <c r="A45" s="209"/>
      <c r="B45" s="168"/>
      <c r="C45" s="156"/>
      <c r="D45" s="156"/>
      <c r="E45" s="156"/>
      <c r="F45" s="159"/>
      <c r="G45" s="155"/>
      <c r="H45" s="168"/>
      <c r="I45" s="160"/>
      <c r="J45" s="72" t="s">
        <v>241</v>
      </c>
      <c r="K45" s="75" t="s">
        <v>107</v>
      </c>
      <c r="L45" s="35">
        <v>3</v>
      </c>
      <c r="M45" s="56" t="s">
        <v>302</v>
      </c>
      <c r="N45" s="15">
        <v>155</v>
      </c>
      <c r="O45" s="15">
        <v>1</v>
      </c>
      <c r="P45" s="15" t="s">
        <v>341</v>
      </c>
      <c r="Q45" s="16">
        <v>9.37</v>
      </c>
      <c r="R45" s="239">
        <v>10892.624999999998</v>
      </c>
      <c r="S45" s="240">
        <v>6535.574999999999</v>
      </c>
      <c r="T45" s="241">
        <v>0.6</v>
      </c>
    </row>
    <row r="46" spans="1:20" s="14" customFormat="1" ht="45">
      <c r="A46" s="209"/>
      <c r="B46" s="168"/>
      <c r="C46" s="156"/>
      <c r="D46" s="156"/>
      <c r="E46" s="156"/>
      <c r="F46" s="159"/>
      <c r="G46" s="155"/>
      <c r="H46" s="168"/>
      <c r="I46" s="160"/>
      <c r="J46" s="72" t="s">
        <v>242</v>
      </c>
      <c r="K46" s="77" t="s">
        <v>324</v>
      </c>
      <c r="L46" s="35">
        <v>6</v>
      </c>
      <c r="M46" s="80" t="s">
        <v>302</v>
      </c>
      <c r="N46" s="18">
        <v>6785</v>
      </c>
      <c r="O46" s="18">
        <v>1</v>
      </c>
      <c r="P46" s="15" t="s">
        <v>341</v>
      </c>
      <c r="Q46" s="16">
        <v>9.37</v>
      </c>
      <c r="R46" s="239">
        <v>12164.8265</v>
      </c>
      <c r="S46" s="240">
        <v>7298.8958999999995</v>
      </c>
      <c r="T46" s="241">
        <v>0.6</v>
      </c>
    </row>
    <row r="47" spans="1:20" s="14" customFormat="1" ht="12" thickBot="1">
      <c r="A47" s="209"/>
      <c r="B47" s="168"/>
      <c r="C47" s="156"/>
      <c r="D47" s="156"/>
      <c r="E47" s="156"/>
      <c r="F47" s="159"/>
      <c r="G47" s="155"/>
      <c r="H47" s="168"/>
      <c r="I47" s="160"/>
      <c r="J47" s="72" t="s">
        <v>429</v>
      </c>
      <c r="K47" s="24" t="s">
        <v>110</v>
      </c>
      <c r="L47" s="35">
        <v>9</v>
      </c>
      <c r="M47" s="80" t="s">
        <v>302</v>
      </c>
      <c r="N47" s="18">
        <v>6785</v>
      </c>
      <c r="O47" s="18">
        <v>1</v>
      </c>
      <c r="P47" s="15" t="s">
        <v>341</v>
      </c>
      <c r="Q47" s="16">
        <v>9.37</v>
      </c>
      <c r="R47" s="239">
        <v>18607.8625</v>
      </c>
      <c r="S47" s="239">
        <v>11164.717499999999</v>
      </c>
      <c r="T47" s="241">
        <v>0.6</v>
      </c>
    </row>
    <row r="48" spans="1:20" s="14" customFormat="1" ht="23.25" thickTop="1">
      <c r="A48" s="147" t="s">
        <v>69</v>
      </c>
      <c r="B48" s="143" t="s">
        <v>101</v>
      </c>
      <c r="C48" s="143" t="s">
        <v>111</v>
      </c>
      <c r="D48" s="143"/>
      <c r="E48" s="143" t="s">
        <v>65</v>
      </c>
      <c r="F48" s="191" t="s">
        <v>66</v>
      </c>
      <c r="G48" s="153" t="s">
        <v>87</v>
      </c>
      <c r="H48" s="143" t="s">
        <v>112</v>
      </c>
      <c r="I48" s="145">
        <v>6</v>
      </c>
      <c r="J48" s="66" t="s">
        <v>243</v>
      </c>
      <c r="K48" s="12" t="s">
        <v>76</v>
      </c>
      <c r="L48" s="34">
        <v>1</v>
      </c>
      <c r="M48" s="11" t="s">
        <v>303</v>
      </c>
      <c r="N48" s="107">
        <v>5</v>
      </c>
      <c r="O48" s="22">
        <v>1</v>
      </c>
      <c r="P48" s="22" t="s">
        <v>340</v>
      </c>
      <c r="Q48" s="23">
        <v>9.37</v>
      </c>
      <c r="R48" s="237">
        <v>7.9645</v>
      </c>
      <c r="S48" s="237">
        <v>0.7964500000000001</v>
      </c>
      <c r="T48" s="238">
        <v>0.1</v>
      </c>
    </row>
    <row r="49" spans="1:20" s="14" customFormat="1" ht="22.5">
      <c r="A49" s="209"/>
      <c r="B49" s="168"/>
      <c r="C49" s="156"/>
      <c r="D49" s="156"/>
      <c r="E49" s="156"/>
      <c r="F49" s="159"/>
      <c r="G49" s="155"/>
      <c r="H49" s="168"/>
      <c r="I49" s="160"/>
      <c r="J49" s="72" t="s">
        <v>244</v>
      </c>
      <c r="K49" s="75" t="s">
        <v>113</v>
      </c>
      <c r="L49" s="35">
        <v>4</v>
      </c>
      <c r="M49" s="17" t="s">
        <v>303</v>
      </c>
      <c r="N49" s="108">
        <v>5</v>
      </c>
      <c r="O49" s="15">
        <v>1</v>
      </c>
      <c r="P49" s="15" t="s">
        <v>341</v>
      </c>
      <c r="Q49" s="16">
        <v>9.37</v>
      </c>
      <c r="R49" s="239">
        <v>99.4</v>
      </c>
      <c r="S49" s="240">
        <v>79.52</v>
      </c>
      <c r="T49" s="241">
        <v>0.8</v>
      </c>
    </row>
    <row r="50" spans="1:20" s="14" customFormat="1" ht="23.25" thickBot="1">
      <c r="A50" s="209"/>
      <c r="B50" s="168"/>
      <c r="C50" s="156"/>
      <c r="D50" s="156"/>
      <c r="E50" s="156"/>
      <c r="F50" s="159"/>
      <c r="G50" s="155"/>
      <c r="H50" s="168"/>
      <c r="I50" s="160"/>
      <c r="J50" s="72" t="s">
        <v>245</v>
      </c>
      <c r="K50" s="24" t="s">
        <v>114</v>
      </c>
      <c r="L50" s="35">
        <v>6</v>
      </c>
      <c r="M50" s="69" t="s">
        <v>303</v>
      </c>
      <c r="N50" s="108">
        <v>5</v>
      </c>
      <c r="O50" s="15">
        <v>1</v>
      </c>
      <c r="P50" s="15" t="s">
        <v>341</v>
      </c>
      <c r="Q50" s="16">
        <v>9.37</v>
      </c>
      <c r="R50" s="239">
        <v>46.85</v>
      </c>
      <c r="S50" s="239">
        <v>37.48</v>
      </c>
      <c r="T50" s="241">
        <v>0.8</v>
      </c>
    </row>
    <row r="51" spans="1:20" s="14" customFormat="1" ht="23.25" thickTop="1">
      <c r="A51" s="147" t="s">
        <v>69</v>
      </c>
      <c r="B51" s="143" t="s">
        <v>101</v>
      </c>
      <c r="C51" s="143" t="s">
        <v>115</v>
      </c>
      <c r="D51" s="143"/>
      <c r="E51" s="143" t="s">
        <v>65</v>
      </c>
      <c r="F51" s="191" t="s">
        <v>66</v>
      </c>
      <c r="G51" s="153" t="s">
        <v>88</v>
      </c>
      <c r="H51" s="143" t="s">
        <v>116</v>
      </c>
      <c r="I51" s="145">
        <v>6</v>
      </c>
      <c r="J51" s="66" t="s">
        <v>246</v>
      </c>
      <c r="K51" s="12" t="s">
        <v>76</v>
      </c>
      <c r="L51" s="34">
        <v>1</v>
      </c>
      <c r="M51" s="11" t="s">
        <v>303</v>
      </c>
      <c r="N51" s="107">
        <v>5</v>
      </c>
      <c r="O51" s="22">
        <v>1</v>
      </c>
      <c r="P51" s="22" t="s">
        <v>340</v>
      </c>
      <c r="Q51" s="23">
        <v>9.37</v>
      </c>
      <c r="R51" s="237">
        <v>46.85</v>
      </c>
      <c r="S51" s="237">
        <v>4.685</v>
      </c>
      <c r="T51" s="238">
        <v>0.1</v>
      </c>
    </row>
    <row r="52" spans="1:20" s="14" customFormat="1" ht="11.25">
      <c r="A52" s="209"/>
      <c r="B52" s="168"/>
      <c r="C52" s="156"/>
      <c r="D52" s="156"/>
      <c r="E52" s="156"/>
      <c r="F52" s="159"/>
      <c r="G52" s="155"/>
      <c r="H52" s="168"/>
      <c r="I52" s="160"/>
      <c r="J52" s="72" t="s">
        <v>247</v>
      </c>
      <c r="K52" s="75" t="s">
        <v>120</v>
      </c>
      <c r="L52" s="35">
        <v>4</v>
      </c>
      <c r="M52" s="115" t="s">
        <v>402</v>
      </c>
      <c r="N52" s="15">
        <v>220</v>
      </c>
      <c r="O52" s="15">
        <v>1</v>
      </c>
      <c r="P52" s="15" t="s">
        <v>341</v>
      </c>
      <c r="Q52" s="16">
        <v>9.37</v>
      </c>
      <c r="R52" s="239">
        <v>515.35</v>
      </c>
      <c r="S52" s="240">
        <v>309.21</v>
      </c>
      <c r="T52" s="241">
        <v>0.6</v>
      </c>
    </row>
    <row r="53" spans="1:20" s="14" customFormat="1" ht="12" thickBot="1">
      <c r="A53" s="209"/>
      <c r="B53" s="168"/>
      <c r="C53" s="156"/>
      <c r="D53" s="156"/>
      <c r="E53" s="156"/>
      <c r="F53" s="159"/>
      <c r="G53" s="155"/>
      <c r="H53" s="168"/>
      <c r="I53" s="160"/>
      <c r="J53" s="72" t="s">
        <v>248</v>
      </c>
      <c r="K53" s="24" t="s">
        <v>121</v>
      </c>
      <c r="L53" s="35">
        <v>6</v>
      </c>
      <c r="M53" s="119" t="s">
        <v>402</v>
      </c>
      <c r="N53" s="15">
        <v>220</v>
      </c>
      <c r="O53" s="18">
        <v>1</v>
      </c>
      <c r="P53" s="15" t="s">
        <v>341</v>
      </c>
      <c r="Q53" s="16">
        <v>9.37</v>
      </c>
      <c r="R53" s="239">
        <v>350.438</v>
      </c>
      <c r="S53" s="239">
        <v>210.2628</v>
      </c>
      <c r="T53" s="241">
        <v>0.6</v>
      </c>
    </row>
    <row r="54" spans="1:20" s="14" customFormat="1" ht="23.25" thickTop="1">
      <c r="A54" s="147" t="s">
        <v>69</v>
      </c>
      <c r="B54" s="143" t="s">
        <v>101</v>
      </c>
      <c r="C54" s="143" t="s">
        <v>115</v>
      </c>
      <c r="D54" s="143"/>
      <c r="E54" s="143" t="s">
        <v>65</v>
      </c>
      <c r="F54" s="191" t="s">
        <v>66</v>
      </c>
      <c r="G54" s="153" t="s">
        <v>89</v>
      </c>
      <c r="H54" s="143" t="s">
        <v>117</v>
      </c>
      <c r="I54" s="145">
        <v>6</v>
      </c>
      <c r="J54" s="66" t="s">
        <v>249</v>
      </c>
      <c r="K54" s="12" t="s">
        <v>76</v>
      </c>
      <c r="L54" s="34">
        <v>1</v>
      </c>
      <c r="M54" s="11" t="s">
        <v>303</v>
      </c>
      <c r="N54" s="107">
        <v>5</v>
      </c>
      <c r="O54" s="22">
        <v>1</v>
      </c>
      <c r="P54" s="22" t="s">
        <v>340</v>
      </c>
      <c r="Q54" s="23">
        <v>9.37</v>
      </c>
      <c r="R54" s="237">
        <v>46.85</v>
      </c>
      <c r="S54" s="237">
        <v>4.685</v>
      </c>
      <c r="T54" s="238">
        <v>0.1</v>
      </c>
    </row>
    <row r="55" spans="1:20" s="14" customFormat="1" ht="11.25">
      <c r="A55" s="209"/>
      <c r="B55" s="168"/>
      <c r="C55" s="156"/>
      <c r="D55" s="156"/>
      <c r="E55" s="156"/>
      <c r="F55" s="159"/>
      <c r="G55" s="155"/>
      <c r="H55" s="168"/>
      <c r="I55" s="160"/>
      <c r="J55" s="72" t="s">
        <v>250</v>
      </c>
      <c r="K55" s="75" t="s">
        <v>109</v>
      </c>
      <c r="L55" s="35">
        <v>6</v>
      </c>
      <c r="M55" s="115" t="s">
        <v>402</v>
      </c>
      <c r="N55" s="15">
        <v>220</v>
      </c>
      <c r="O55" s="15">
        <v>1</v>
      </c>
      <c r="P55" s="15" t="s">
        <v>341</v>
      </c>
      <c r="Q55" s="16">
        <v>9.37</v>
      </c>
      <c r="R55" s="239">
        <v>394.438</v>
      </c>
      <c r="S55" s="240">
        <v>157.7752</v>
      </c>
      <c r="T55" s="241">
        <v>0.4</v>
      </c>
    </row>
    <row r="56" spans="1:20" s="14" customFormat="1" ht="11.25">
      <c r="A56" s="209"/>
      <c r="B56" s="168"/>
      <c r="C56" s="156"/>
      <c r="D56" s="156"/>
      <c r="E56" s="156"/>
      <c r="F56" s="159"/>
      <c r="G56" s="155"/>
      <c r="H56" s="168"/>
      <c r="I56" s="160"/>
      <c r="J56" s="72" t="s">
        <v>404</v>
      </c>
      <c r="K56" s="75" t="s">
        <v>110</v>
      </c>
      <c r="L56" s="35">
        <v>9</v>
      </c>
      <c r="M56" s="115" t="s">
        <v>402</v>
      </c>
      <c r="N56" s="15">
        <v>220</v>
      </c>
      <c r="O56" s="15">
        <v>1</v>
      </c>
      <c r="P56" s="15" t="s">
        <v>341</v>
      </c>
      <c r="Q56" s="16">
        <v>9.37</v>
      </c>
      <c r="R56" s="239">
        <v>603.35</v>
      </c>
      <c r="S56" s="240">
        <v>241.34</v>
      </c>
      <c r="T56" s="241">
        <v>0.4</v>
      </c>
    </row>
    <row r="57" spans="1:20" s="14" customFormat="1" ht="34.5" thickBot="1">
      <c r="A57" s="209"/>
      <c r="B57" s="168"/>
      <c r="C57" s="156"/>
      <c r="D57" s="156"/>
      <c r="E57" s="156"/>
      <c r="F57" s="159"/>
      <c r="G57" s="155"/>
      <c r="H57" s="168"/>
      <c r="I57" s="160"/>
      <c r="J57" s="72" t="s">
        <v>409</v>
      </c>
      <c r="K57" s="24" t="s">
        <v>209</v>
      </c>
      <c r="L57" s="35">
        <v>9</v>
      </c>
      <c r="M57" s="120" t="s">
        <v>402</v>
      </c>
      <c r="N57" s="15">
        <v>55</v>
      </c>
      <c r="O57" s="18">
        <v>1</v>
      </c>
      <c r="P57" s="15" t="s">
        <v>341</v>
      </c>
      <c r="Q57" s="16">
        <v>9.37</v>
      </c>
      <c r="R57" s="239">
        <v>87.6095</v>
      </c>
      <c r="S57" s="239">
        <v>35.0438</v>
      </c>
      <c r="T57" s="241">
        <v>0.4</v>
      </c>
    </row>
    <row r="58" spans="1:20" s="14" customFormat="1" ht="12" thickTop="1">
      <c r="A58" s="147" t="s">
        <v>69</v>
      </c>
      <c r="B58" s="143" t="s">
        <v>208</v>
      </c>
      <c r="C58" s="143" t="s">
        <v>210</v>
      </c>
      <c r="D58" s="143"/>
      <c r="E58" s="143" t="s">
        <v>65</v>
      </c>
      <c r="F58" s="191" t="s">
        <v>66</v>
      </c>
      <c r="G58" s="153" t="s">
        <v>90</v>
      </c>
      <c r="H58" s="143" t="s">
        <v>119</v>
      </c>
      <c r="I58" s="145">
        <v>6</v>
      </c>
      <c r="J58" s="66" t="s">
        <v>251</v>
      </c>
      <c r="K58" s="12" t="s">
        <v>76</v>
      </c>
      <c r="L58" s="34">
        <v>1</v>
      </c>
      <c r="M58" s="101" t="s">
        <v>300</v>
      </c>
      <c r="N58" s="101">
        <v>155</v>
      </c>
      <c r="O58" s="101">
        <v>1</v>
      </c>
      <c r="P58" s="22" t="s">
        <v>340</v>
      </c>
      <c r="Q58" s="23">
        <v>9.37</v>
      </c>
      <c r="R58" s="237">
        <v>1452.35</v>
      </c>
      <c r="S58" s="237">
        <v>145.235</v>
      </c>
      <c r="T58" s="238">
        <v>0.1</v>
      </c>
    </row>
    <row r="59" spans="1:20" s="14" customFormat="1" ht="11.25">
      <c r="A59" s="161"/>
      <c r="B59" s="163"/>
      <c r="C59" s="163"/>
      <c r="D59" s="163"/>
      <c r="E59" s="163"/>
      <c r="F59" s="159"/>
      <c r="G59" s="165"/>
      <c r="H59" s="163"/>
      <c r="I59" s="160"/>
      <c r="J59" s="73" t="s">
        <v>252</v>
      </c>
      <c r="K59" s="83" t="s">
        <v>122</v>
      </c>
      <c r="L59" s="36">
        <v>6</v>
      </c>
      <c r="M59" s="18" t="s">
        <v>302</v>
      </c>
      <c r="N59" s="102">
        <v>6785</v>
      </c>
      <c r="O59" s="102">
        <v>1</v>
      </c>
      <c r="P59" s="55" t="s">
        <v>341</v>
      </c>
      <c r="Q59" s="26">
        <v>9.37</v>
      </c>
      <c r="R59" s="242">
        <v>15893.8625</v>
      </c>
      <c r="S59" s="242">
        <v>9536.3175</v>
      </c>
      <c r="T59" s="252">
        <v>0.6</v>
      </c>
    </row>
    <row r="60" spans="1:20" s="14" customFormat="1" ht="11.25">
      <c r="A60" s="161"/>
      <c r="B60" s="163"/>
      <c r="C60" s="163"/>
      <c r="D60" s="163"/>
      <c r="E60" s="163"/>
      <c r="F60" s="159"/>
      <c r="G60" s="165"/>
      <c r="H60" s="163"/>
      <c r="I60" s="160"/>
      <c r="J60" s="73" t="s">
        <v>253</v>
      </c>
      <c r="K60" s="83" t="s">
        <v>405</v>
      </c>
      <c r="L60" s="36">
        <v>6</v>
      </c>
      <c r="M60" s="18" t="s">
        <v>302</v>
      </c>
      <c r="N60" s="102">
        <v>6785</v>
      </c>
      <c r="O60" s="102">
        <v>1</v>
      </c>
      <c r="P60" s="55" t="s">
        <v>341</v>
      </c>
      <c r="Q60" s="26">
        <v>9.37</v>
      </c>
      <c r="R60" s="242">
        <v>47681.5875</v>
      </c>
      <c r="S60" s="242">
        <v>19072.635000000002</v>
      </c>
      <c r="T60" s="252">
        <v>0.4</v>
      </c>
    </row>
    <row r="61" spans="1:20" s="14" customFormat="1" ht="23.25" thickBot="1">
      <c r="A61" s="161"/>
      <c r="B61" s="163"/>
      <c r="C61" s="163"/>
      <c r="D61" s="163"/>
      <c r="E61" s="163"/>
      <c r="F61" s="159"/>
      <c r="G61" s="165"/>
      <c r="H61" s="163"/>
      <c r="I61" s="160"/>
      <c r="J61" s="73" t="s">
        <v>430</v>
      </c>
      <c r="K61" s="84" t="s">
        <v>419</v>
      </c>
      <c r="L61" s="36">
        <v>6</v>
      </c>
      <c r="M61" s="18" t="s">
        <v>302</v>
      </c>
      <c r="N61" s="102">
        <v>6785</v>
      </c>
      <c r="O61" s="102">
        <v>1</v>
      </c>
      <c r="P61" s="55" t="s">
        <v>341</v>
      </c>
      <c r="Q61" s="26">
        <v>9.37</v>
      </c>
      <c r="R61" s="242">
        <v>48360.087499999994</v>
      </c>
      <c r="S61" s="242">
        <v>19344.035</v>
      </c>
      <c r="T61" s="252">
        <v>0.4</v>
      </c>
    </row>
    <row r="62" spans="1:20" s="14" customFormat="1" ht="12" thickTop="1">
      <c r="A62" s="147" t="s">
        <v>69</v>
      </c>
      <c r="B62" s="143"/>
      <c r="C62" s="143" t="s">
        <v>94</v>
      </c>
      <c r="D62" s="167"/>
      <c r="E62" s="151" t="s">
        <v>65</v>
      </c>
      <c r="F62" s="150" t="s">
        <v>66</v>
      </c>
      <c r="G62" s="153" t="s">
        <v>93</v>
      </c>
      <c r="H62" s="143" t="s">
        <v>95</v>
      </c>
      <c r="I62" s="145">
        <v>6</v>
      </c>
      <c r="J62" s="50" t="s">
        <v>254</v>
      </c>
      <c r="K62" s="20" t="s">
        <v>76</v>
      </c>
      <c r="L62" s="32">
        <v>1</v>
      </c>
      <c r="M62" s="21" t="s">
        <v>300</v>
      </c>
      <c r="N62" s="10">
        <v>155</v>
      </c>
      <c r="O62" s="10">
        <v>2</v>
      </c>
      <c r="P62" s="22" t="s">
        <v>340</v>
      </c>
      <c r="Q62" s="23">
        <v>9.37</v>
      </c>
      <c r="R62" s="237">
        <v>493.799</v>
      </c>
      <c r="S62" s="237">
        <v>49.3799</v>
      </c>
      <c r="T62" s="238">
        <v>0.1</v>
      </c>
    </row>
    <row r="63" spans="1:20" s="14" customFormat="1" ht="22.5">
      <c r="A63" s="209"/>
      <c r="B63" s="156"/>
      <c r="C63" s="156"/>
      <c r="D63" s="168"/>
      <c r="E63" s="156"/>
      <c r="F63" s="157"/>
      <c r="G63" s="155"/>
      <c r="H63" s="156"/>
      <c r="I63" s="160"/>
      <c r="J63" s="51" t="s">
        <v>255</v>
      </c>
      <c r="K63" s="24" t="s">
        <v>96</v>
      </c>
      <c r="L63" s="33">
        <v>3</v>
      </c>
      <c r="M63" s="18" t="s">
        <v>304</v>
      </c>
      <c r="N63" s="18">
        <v>155</v>
      </c>
      <c r="O63" s="18">
        <v>2</v>
      </c>
      <c r="P63" s="15" t="s">
        <v>341</v>
      </c>
      <c r="Q63" s="16">
        <v>9.37</v>
      </c>
      <c r="R63" s="239">
        <v>11618.8</v>
      </c>
      <c r="S63" s="240">
        <v>6971.28</v>
      </c>
      <c r="T63" s="241">
        <v>0.6</v>
      </c>
    </row>
    <row r="64" spans="1:20" s="14" customFormat="1" ht="23.25" thickBot="1">
      <c r="A64" s="209"/>
      <c r="B64" s="156"/>
      <c r="C64" s="156"/>
      <c r="D64" s="168"/>
      <c r="E64" s="156"/>
      <c r="F64" s="157"/>
      <c r="G64" s="155"/>
      <c r="H64" s="156"/>
      <c r="I64" s="160"/>
      <c r="J64" s="51" t="s">
        <v>256</v>
      </c>
      <c r="K64" s="25" t="s">
        <v>97</v>
      </c>
      <c r="L64" s="33">
        <v>10</v>
      </c>
      <c r="M64" s="17" t="s">
        <v>304</v>
      </c>
      <c r="N64" s="15">
        <v>155</v>
      </c>
      <c r="O64" s="15">
        <v>2</v>
      </c>
      <c r="P64" s="15" t="s">
        <v>341</v>
      </c>
      <c r="Q64" s="16">
        <v>9.37</v>
      </c>
      <c r="R64" s="239">
        <v>2904.7</v>
      </c>
      <c r="S64" s="239">
        <v>1742.82</v>
      </c>
      <c r="T64" s="241">
        <v>0.6</v>
      </c>
    </row>
    <row r="65" spans="1:20" s="14" customFormat="1" ht="12" thickTop="1">
      <c r="A65" s="147" t="s">
        <v>69</v>
      </c>
      <c r="B65" s="143" t="s">
        <v>123</v>
      </c>
      <c r="C65" s="143" t="s">
        <v>196</v>
      </c>
      <c r="D65" s="150" t="s">
        <v>298</v>
      </c>
      <c r="E65" s="151" t="s">
        <v>65</v>
      </c>
      <c r="F65" s="150" t="s">
        <v>66</v>
      </c>
      <c r="G65" s="153" t="s">
        <v>100</v>
      </c>
      <c r="H65" s="143" t="s">
        <v>143</v>
      </c>
      <c r="I65" s="145">
        <v>1</v>
      </c>
      <c r="J65" s="50" t="s">
        <v>257</v>
      </c>
      <c r="K65" s="20" t="s">
        <v>76</v>
      </c>
      <c r="L65" s="32">
        <v>1</v>
      </c>
      <c r="M65" s="21" t="s">
        <v>300</v>
      </c>
      <c r="N65" s="10">
        <v>155</v>
      </c>
      <c r="O65" s="10">
        <v>1</v>
      </c>
      <c r="P65" s="22" t="s">
        <v>340</v>
      </c>
      <c r="Q65" s="23">
        <v>9.37</v>
      </c>
      <c r="R65" s="237">
        <v>1452.35</v>
      </c>
      <c r="S65" s="237">
        <v>145.235</v>
      </c>
      <c r="T65" s="238">
        <v>0.1</v>
      </c>
    </row>
    <row r="66" spans="1:20" s="14" customFormat="1" ht="22.5">
      <c r="A66" s="158"/>
      <c r="B66" s="156"/>
      <c r="C66" s="156"/>
      <c r="D66" s="159"/>
      <c r="E66" s="156"/>
      <c r="F66" s="157"/>
      <c r="G66" s="155"/>
      <c r="H66" s="156"/>
      <c r="I66" s="160"/>
      <c r="J66" s="51" t="s">
        <v>258</v>
      </c>
      <c r="K66" s="24" t="s">
        <v>305</v>
      </c>
      <c r="L66" s="33">
        <v>4</v>
      </c>
      <c r="M66" s="15" t="s">
        <v>302</v>
      </c>
      <c r="N66" s="15">
        <v>6785</v>
      </c>
      <c r="O66" s="15">
        <v>1</v>
      </c>
      <c r="P66" s="15" t="s">
        <v>341</v>
      </c>
      <c r="Q66" s="16">
        <v>9.37</v>
      </c>
      <c r="R66" s="239">
        <v>10807.8265</v>
      </c>
      <c r="S66" s="240">
        <v>4323.1305999999995</v>
      </c>
      <c r="T66" s="241">
        <v>0.4</v>
      </c>
    </row>
    <row r="67" spans="1:20" s="14" customFormat="1" ht="22.5">
      <c r="A67" s="158"/>
      <c r="B67" s="156"/>
      <c r="C67" s="156"/>
      <c r="D67" s="159"/>
      <c r="E67" s="156"/>
      <c r="F67" s="157"/>
      <c r="G67" s="155"/>
      <c r="H67" s="156"/>
      <c r="I67" s="160"/>
      <c r="J67" s="51" t="s">
        <v>256</v>
      </c>
      <c r="K67" s="24" t="s">
        <v>306</v>
      </c>
      <c r="L67" s="33">
        <v>4</v>
      </c>
      <c r="M67" s="15" t="s">
        <v>301</v>
      </c>
      <c r="N67" s="15">
        <f>N71+1527</f>
        <v>15846</v>
      </c>
      <c r="O67" s="15">
        <v>1</v>
      </c>
      <c r="P67" s="15" t="s">
        <v>341</v>
      </c>
      <c r="Q67" s="16">
        <v>9.37</v>
      </c>
      <c r="R67" s="239">
        <v>25241.093399999998</v>
      </c>
      <c r="S67" s="240">
        <v>10096.43736</v>
      </c>
      <c r="T67" s="241">
        <v>0.4</v>
      </c>
    </row>
    <row r="68" spans="1:20" s="14" customFormat="1" ht="33.75">
      <c r="A68" s="158"/>
      <c r="B68" s="156"/>
      <c r="C68" s="156"/>
      <c r="D68" s="159"/>
      <c r="E68" s="156"/>
      <c r="F68" s="157"/>
      <c r="G68" s="155"/>
      <c r="H68" s="156"/>
      <c r="I68" s="160"/>
      <c r="J68" s="51" t="s">
        <v>259</v>
      </c>
      <c r="K68" s="24" t="s">
        <v>307</v>
      </c>
      <c r="L68" s="33">
        <v>4</v>
      </c>
      <c r="M68" s="15" t="s">
        <v>320</v>
      </c>
      <c r="N68" s="108">
        <v>9892</v>
      </c>
      <c r="O68" s="108">
        <v>1</v>
      </c>
      <c r="P68" s="15" t="s">
        <v>341</v>
      </c>
      <c r="Q68" s="16">
        <v>9.37</v>
      </c>
      <c r="R68" s="239">
        <v>4634.402</v>
      </c>
      <c r="S68" s="240">
        <v>1853.7608</v>
      </c>
      <c r="T68" s="241">
        <v>0.4</v>
      </c>
    </row>
    <row r="69" spans="1:20" s="14" customFormat="1" ht="11.25">
      <c r="A69" s="158"/>
      <c r="B69" s="156"/>
      <c r="C69" s="156"/>
      <c r="D69" s="159"/>
      <c r="E69" s="156"/>
      <c r="F69" s="157"/>
      <c r="G69" s="155"/>
      <c r="H69" s="156"/>
      <c r="I69" s="160"/>
      <c r="J69" s="51" t="s">
        <v>260</v>
      </c>
      <c r="K69" s="24" t="s">
        <v>308</v>
      </c>
      <c r="L69" s="33">
        <v>4</v>
      </c>
      <c r="M69" s="15" t="s">
        <v>398</v>
      </c>
      <c r="N69" s="108">
        <f>15846*6+20000</f>
        <v>115076</v>
      </c>
      <c r="O69" s="108">
        <v>1</v>
      </c>
      <c r="P69" s="15" t="s">
        <v>341</v>
      </c>
      <c r="Q69" s="16">
        <v>9.37</v>
      </c>
      <c r="R69" s="239">
        <v>53913.106</v>
      </c>
      <c r="S69" s="240">
        <v>21565.242400000003</v>
      </c>
      <c r="T69" s="241">
        <v>0.4</v>
      </c>
    </row>
    <row r="70" spans="1:20" s="14" customFormat="1" ht="22.5">
      <c r="A70" s="158"/>
      <c r="B70" s="156"/>
      <c r="C70" s="156"/>
      <c r="D70" s="159"/>
      <c r="E70" s="156"/>
      <c r="F70" s="157"/>
      <c r="G70" s="155"/>
      <c r="H70" s="156"/>
      <c r="I70" s="160"/>
      <c r="J70" s="51" t="s">
        <v>261</v>
      </c>
      <c r="K70" s="24" t="s">
        <v>309</v>
      </c>
      <c r="L70" s="33">
        <v>4</v>
      </c>
      <c r="M70" s="103" t="s">
        <v>321</v>
      </c>
      <c r="N70" s="15">
        <f>N67+N72+N73</f>
        <v>20242</v>
      </c>
      <c r="O70" s="15">
        <v>1</v>
      </c>
      <c r="P70" s="15" t="s">
        <v>341</v>
      </c>
      <c r="Q70" s="16">
        <v>9.37</v>
      </c>
      <c r="R70" s="239">
        <v>32243.4818</v>
      </c>
      <c r="S70" s="240">
        <v>12897.392720000002</v>
      </c>
      <c r="T70" s="241">
        <v>0.4</v>
      </c>
    </row>
    <row r="71" spans="1:20" s="14" customFormat="1" ht="22.5">
      <c r="A71" s="158"/>
      <c r="B71" s="156"/>
      <c r="C71" s="156"/>
      <c r="D71" s="159"/>
      <c r="E71" s="156"/>
      <c r="F71" s="157"/>
      <c r="G71" s="155"/>
      <c r="H71" s="156"/>
      <c r="I71" s="160"/>
      <c r="J71" s="51" t="s">
        <v>262</v>
      </c>
      <c r="K71" s="54" t="s">
        <v>310</v>
      </c>
      <c r="L71" s="33">
        <v>4</v>
      </c>
      <c r="M71" s="17" t="s">
        <v>397</v>
      </c>
      <c r="N71" s="15">
        <v>14319</v>
      </c>
      <c r="O71" s="15">
        <v>1</v>
      </c>
      <c r="P71" s="15" t="s">
        <v>341</v>
      </c>
      <c r="Q71" s="16">
        <v>9.37</v>
      </c>
      <c r="R71" s="239">
        <v>33542.2575</v>
      </c>
      <c r="S71" s="239">
        <v>13416.903</v>
      </c>
      <c r="T71" s="241">
        <v>0.4</v>
      </c>
    </row>
    <row r="72" spans="1:20" s="14" customFormat="1" ht="33.75">
      <c r="A72" s="158"/>
      <c r="B72" s="156"/>
      <c r="C72" s="156"/>
      <c r="D72" s="159"/>
      <c r="E72" s="156"/>
      <c r="F72" s="157"/>
      <c r="G72" s="155"/>
      <c r="H72" s="156"/>
      <c r="I72" s="160"/>
      <c r="J72" s="51" t="s">
        <v>263</v>
      </c>
      <c r="K72" s="54" t="s">
        <v>311</v>
      </c>
      <c r="L72" s="33">
        <v>4</v>
      </c>
      <c r="M72" s="17" t="s">
        <v>322</v>
      </c>
      <c r="N72" s="15">
        <v>4231</v>
      </c>
      <c r="O72" s="15">
        <v>1</v>
      </c>
      <c r="P72" s="15" t="s">
        <v>341</v>
      </c>
      <c r="Q72" s="16">
        <v>9.37</v>
      </c>
      <c r="R72" s="242">
        <v>40702.22</v>
      </c>
      <c r="S72" s="239">
        <v>16280.887999999999</v>
      </c>
      <c r="T72" s="241">
        <v>0.4</v>
      </c>
    </row>
    <row r="73" spans="1:20" s="14" customFormat="1" ht="11.25">
      <c r="A73" s="158"/>
      <c r="B73" s="156"/>
      <c r="C73" s="156"/>
      <c r="D73" s="159"/>
      <c r="E73" s="156"/>
      <c r="F73" s="157"/>
      <c r="G73" s="155"/>
      <c r="H73" s="156"/>
      <c r="I73" s="160"/>
      <c r="J73" s="51" t="s">
        <v>431</v>
      </c>
      <c r="K73" s="54" t="s">
        <v>312</v>
      </c>
      <c r="L73" s="33">
        <v>4</v>
      </c>
      <c r="M73" s="17" t="s">
        <v>323</v>
      </c>
      <c r="N73" s="15">
        <v>165</v>
      </c>
      <c r="O73" s="15">
        <v>1</v>
      </c>
      <c r="P73" s="15" t="s">
        <v>341</v>
      </c>
      <c r="Q73" s="16">
        <v>9.37</v>
      </c>
      <c r="R73" s="242">
        <v>3158.1</v>
      </c>
      <c r="S73" s="239">
        <v>1263.24</v>
      </c>
      <c r="T73" s="241">
        <v>0.4</v>
      </c>
    </row>
    <row r="74" spans="1:20" s="14" customFormat="1" ht="34.5" thickBot="1">
      <c r="A74" s="158"/>
      <c r="B74" s="156"/>
      <c r="C74" s="156"/>
      <c r="D74" s="144"/>
      <c r="E74" s="156"/>
      <c r="F74" s="157"/>
      <c r="G74" s="155"/>
      <c r="H74" s="156"/>
      <c r="I74" s="160"/>
      <c r="J74" s="51" t="s">
        <v>432</v>
      </c>
      <c r="K74" s="54" t="s">
        <v>197</v>
      </c>
      <c r="L74" s="33">
        <v>9</v>
      </c>
      <c r="M74" s="15" t="s">
        <v>320</v>
      </c>
      <c r="N74" s="15">
        <f>N68</f>
        <v>9892</v>
      </c>
      <c r="O74" s="15">
        <v>1</v>
      </c>
      <c r="P74" s="15" t="s">
        <v>341</v>
      </c>
      <c r="Q74" s="16">
        <v>9.37</v>
      </c>
      <c r="R74" s="242">
        <v>4634.402</v>
      </c>
      <c r="S74" s="239">
        <v>4170.9618</v>
      </c>
      <c r="T74" s="241">
        <v>0.9</v>
      </c>
    </row>
    <row r="75" spans="1:20" s="14" customFormat="1" ht="12" thickTop="1">
      <c r="A75" s="147" t="s">
        <v>69</v>
      </c>
      <c r="B75" s="143" t="s">
        <v>123</v>
      </c>
      <c r="C75" s="143" t="s">
        <v>193</v>
      </c>
      <c r="D75" s="210" t="s">
        <v>296</v>
      </c>
      <c r="E75" s="151" t="s">
        <v>65</v>
      </c>
      <c r="F75" s="150" t="s">
        <v>66</v>
      </c>
      <c r="G75" s="153" t="s">
        <v>124</v>
      </c>
      <c r="H75" s="143" t="s">
        <v>211</v>
      </c>
      <c r="I75" s="145">
        <v>1</v>
      </c>
      <c r="J75" s="50" t="s">
        <v>264</v>
      </c>
      <c r="K75" s="20" t="s">
        <v>76</v>
      </c>
      <c r="L75" s="32">
        <v>1</v>
      </c>
      <c r="M75" s="21" t="s">
        <v>300</v>
      </c>
      <c r="N75" s="10">
        <v>155</v>
      </c>
      <c r="O75" s="10">
        <v>1</v>
      </c>
      <c r="P75" s="22" t="s">
        <v>340</v>
      </c>
      <c r="Q75" s="23">
        <v>9.37</v>
      </c>
      <c r="R75" s="237">
        <v>1452.35</v>
      </c>
      <c r="S75" s="237">
        <v>145.235</v>
      </c>
      <c r="T75" s="238">
        <v>0.1</v>
      </c>
    </row>
    <row r="76" spans="1:20" s="14" customFormat="1" ht="22.5">
      <c r="A76" s="158"/>
      <c r="B76" s="156"/>
      <c r="C76" s="156"/>
      <c r="D76" s="211"/>
      <c r="E76" s="156"/>
      <c r="F76" s="157"/>
      <c r="G76" s="155"/>
      <c r="H76" s="156"/>
      <c r="I76" s="160"/>
      <c r="J76" s="51" t="s">
        <v>265</v>
      </c>
      <c r="K76" s="24" t="s">
        <v>313</v>
      </c>
      <c r="L76" s="33">
        <v>4</v>
      </c>
      <c r="M76" s="15" t="s">
        <v>301</v>
      </c>
      <c r="N76" s="15">
        <f>N67</f>
        <v>15846</v>
      </c>
      <c r="O76" s="15">
        <v>12</v>
      </c>
      <c r="P76" s="15" t="s">
        <v>341</v>
      </c>
      <c r="Q76" s="16">
        <v>9.37</v>
      </c>
      <c r="R76" s="239">
        <v>464446.26</v>
      </c>
      <c r="S76" s="240">
        <v>278667.75599999994</v>
      </c>
      <c r="T76" s="241">
        <v>0.6</v>
      </c>
    </row>
    <row r="77" spans="1:20" s="14" customFormat="1" ht="22.5">
      <c r="A77" s="158"/>
      <c r="B77" s="156"/>
      <c r="C77" s="156"/>
      <c r="D77" s="211"/>
      <c r="E77" s="156"/>
      <c r="F77" s="157"/>
      <c r="G77" s="155"/>
      <c r="H77" s="156"/>
      <c r="I77" s="160"/>
      <c r="J77" s="51" t="s">
        <v>266</v>
      </c>
      <c r="K77" s="24" t="s">
        <v>314</v>
      </c>
      <c r="L77" s="33">
        <v>4</v>
      </c>
      <c r="M77" s="15" t="s">
        <v>318</v>
      </c>
      <c r="N77" s="15">
        <f>155*2</f>
        <v>310</v>
      </c>
      <c r="O77" s="15">
        <v>4</v>
      </c>
      <c r="P77" s="15" t="s">
        <v>341</v>
      </c>
      <c r="Q77" s="16">
        <v>9.37</v>
      </c>
      <c r="R77" s="239">
        <v>58404</v>
      </c>
      <c r="S77" s="240">
        <v>23361.6</v>
      </c>
      <c r="T77" s="241">
        <v>0.4</v>
      </c>
    </row>
    <row r="78" spans="1:20" s="14" customFormat="1" ht="11.25">
      <c r="A78" s="158"/>
      <c r="B78" s="156"/>
      <c r="C78" s="156"/>
      <c r="D78" s="211"/>
      <c r="E78" s="156"/>
      <c r="F78" s="157"/>
      <c r="G78" s="155"/>
      <c r="H78" s="156"/>
      <c r="I78" s="160"/>
      <c r="J78" s="51" t="s">
        <v>267</v>
      </c>
      <c r="K78" s="25" t="s">
        <v>315</v>
      </c>
      <c r="L78" s="33">
        <v>4</v>
      </c>
      <c r="M78" s="17" t="s">
        <v>319</v>
      </c>
      <c r="N78" s="15">
        <v>1087</v>
      </c>
      <c r="O78" s="15">
        <v>120</v>
      </c>
      <c r="P78" s="15" t="s">
        <v>341</v>
      </c>
      <c r="Q78" s="16">
        <v>9.37</v>
      </c>
      <c r="R78" s="239">
        <v>207777.876</v>
      </c>
      <c r="S78" s="239">
        <v>83111.1504</v>
      </c>
      <c r="T78" s="241">
        <v>0.4</v>
      </c>
    </row>
    <row r="79" spans="1:20" s="14" customFormat="1" ht="22.5">
      <c r="A79" s="158"/>
      <c r="B79" s="156"/>
      <c r="C79" s="156"/>
      <c r="D79" s="211"/>
      <c r="E79" s="156"/>
      <c r="F79" s="157"/>
      <c r="G79" s="155"/>
      <c r="H79" s="156"/>
      <c r="I79" s="160"/>
      <c r="J79" s="51" t="s">
        <v>433</v>
      </c>
      <c r="K79" s="54" t="s">
        <v>316</v>
      </c>
      <c r="L79" s="33">
        <v>4</v>
      </c>
      <c r="M79" s="17" t="s">
        <v>325</v>
      </c>
      <c r="N79" s="15">
        <f>5*801</f>
        <v>4005</v>
      </c>
      <c r="O79" s="15">
        <v>1</v>
      </c>
      <c r="P79" s="15" t="s">
        <v>341</v>
      </c>
      <c r="Q79" s="16">
        <v>9.37</v>
      </c>
      <c r="R79" s="242">
        <v>1881348.75</v>
      </c>
      <c r="S79" s="239">
        <v>1128809.25</v>
      </c>
      <c r="T79" s="241">
        <v>0.6</v>
      </c>
    </row>
    <row r="80" spans="1:20" s="14" customFormat="1" ht="22.5">
      <c r="A80" s="158"/>
      <c r="B80" s="156"/>
      <c r="C80" s="156"/>
      <c r="D80" s="211"/>
      <c r="E80" s="156"/>
      <c r="F80" s="157"/>
      <c r="G80" s="155"/>
      <c r="H80" s="156"/>
      <c r="I80" s="160"/>
      <c r="J80" s="51" t="s">
        <v>434</v>
      </c>
      <c r="K80" s="25" t="s">
        <v>191</v>
      </c>
      <c r="L80" s="33">
        <v>4</v>
      </c>
      <c r="M80" s="17" t="s">
        <v>300</v>
      </c>
      <c r="N80" s="15">
        <v>155</v>
      </c>
      <c r="O80" s="15">
        <v>1</v>
      </c>
      <c r="P80" s="15" t="s">
        <v>341</v>
      </c>
      <c r="Q80" s="16">
        <v>9.37</v>
      </c>
      <c r="R80" s="242">
        <v>218240</v>
      </c>
      <c r="S80" s="239">
        <v>130944</v>
      </c>
      <c r="T80" s="241">
        <v>0.6</v>
      </c>
    </row>
    <row r="81" spans="1:20" s="14" customFormat="1" ht="22.5">
      <c r="A81" s="158"/>
      <c r="B81" s="156"/>
      <c r="C81" s="156"/>
      <c r="D81" s="211"/>
      <c r="E81" s="156"/>
      <c r="F81" s="157"/>
      <c r="G81" s="155"/>
      <c r="H81" s="156"/>
      <c r="I81" s="160"/>
      <c r="J81" s="51" t="s">
        <v>435</v>
      </c>
      <c r="K81" s="25" t="s">
        <v>192</v>
      </c>
      <c r="L81" s="33">
        <v>4</v>
      </c>
      <c r="M81" s="17" t="s">
        <v>300</v>
      </c>
      <c r="N81" s="15">
        <v>155</v>
      </c>
      <c r="O81" s="15">
        <v>1</v>
      </c>
      <c r="P81" s="15" t="s">
        <v>341</v>
      </c>
      <c r="Q81" s="16">
        <v>9.37</v>
      </c>
      <c r="R81" s="242">
        <v>218240</v>
      </c>
      <c r="S81" s="239">
        <v>130944</v>
      </c>
      <c r="T81" s="241">
        <v>0.6</v>
      </c>
    </row>
    <row r="82" spans="1:20" s="14" customFormat="1" ht="23.25" thickBot="1">
      <c r="A82" s="158"/>
      <c r="B82" s="156"/>
      <c r="C82" s="156"/>
      <c r="D82" s="211"/>
      <c r="E82" s="156"/>
      <c r="F82" s="157"/>
      <c r="G82" s="155"/>
      <c r="H82" s="156"/>
      <c r="I82" s="160"/>
      <c r="J82" s="51" t="s">
        <v>436</v>
      </c>
      <c r="K82" s="54" t="s">
        <v>317</v>
      </c>
      <c r="L82" s="33">
        <v>5</v>
      </c>
      <c r="M82" s="17" t="s">
        <v>336</v>
      </c>
      <c r="N82" s="15">
        <v>155</v>
      </c>
      <c r="O82" s="15">
        <v>1</v>
      </c>
      <c r="P82" s="15" t="s">
        <v>341</v>
      </c>
      <c r="Q82" s="16">
        <v>9.37</v>
      </c>
      <c r="R82" s="242">
        <v>2904.7</v>
      </c>
      <c r="S82" s="239">
        <v>2323.76</v>
      </c>
      <c r="T82" s="241">
        <v>0.8</v>
      </c>
    </row>
    <row r="83" spans="1:20" s="14" customFormat="1" ht="12" thickTop="1">
      <c r="A83" s="147" t="s">
        <v>69</v>
      </c>
      <c r="B83" s="143" t="s">
        <v>123</v>
      </c>
      <c r="C83" s="143" t="s">
        <v>118</v>
      </c>
      <c r="D83" s="212"/>
      <c r="E83" s="151" t="s">
        <v>65</v>
      </c>
      <c r="F83" s="150" t="s">
        <v>66</v>
      </c>
      <c r="G83" s="153" t="s">
        <v>139</v>
      </c>
      <c r="H83" s="143" t="s">
        <v>125</v>
      </c>
      <c r="I83" s="145">
        <v>1</v>
      </c>
      <c r="J83" s="50" t="s">
        <v>268</v>
      </c>
      <c r="K83" s="81" t="s">
        <v>99</v>
      </c>
      <c r="L83" s="32">
        <v>1</v>
      </c>
      <c r="M83" s="21" t="s">
        <v>304</v>
      </c>
      <c r="N83" s="10">
        <v>155</v>
      </c>
      <c r="O83" s="10">
        <v>1</v>
      </c>
      <c r="P83" s="22" t="s">
        <v>340</v>
      </c>
      <c r="Q83" s="23">
        <v>9.37</v>
      </c>
      <c r="R83" s="237">
        <v>246.8995</v>
      </c>
      <c r="S83" s="237">
        <v>24.68995</v>
      </c>
      <c r="T83" s="238">
        <v>0.1</v>
      </c>
    </row>
    <row r="84" spans="1:20" s="14" customFormat="1" ht="11.25">
      <c r="A84" s="158"/>
      <c r="B84" s="156"/>
      <c r="C84" s="156"/>
      <c r="D84" s="189"/>
      <c r="E84" s="156"/>
      <c r="F84" s="157"/>
      <c r="G84" s="155"/>
      <c r="H84" s="156"/>
      <c r="I84" s="160"/>
      <c r="J84" s="51" t="s">
        <v>269</v>
      </c>
      <c r="K84" s="54" t="s">
        <v>126</v>
      </c>
      <c r="L84" s="33">
        <v>5</v>
      </c>
      <c r="M84" s="15" t="s">
        <v>304</v>
      </c>
      <c r="N84" s="15">
        <v>155</v>
      </c>
      <c r="O84" s="15">
        <v>12</v>
      </c>
      <c r="P84" s="15" t="s">
        <v>341</v>
      </c>
      <c r="Q84" s="16">
        <v>9.37</v>
      </c>
      <c r="R84" s="239">
        <v>34856.4</v>
      </c>
      <c r="S84" s="240">
        <v>31370.76</v>
      </c>
      <c r="T84" s="241">
        <v>0.9</v>
      </c>
    </row>
    <row r="85" spans="1:20" s="14" customFormat="1" ht="11.25">
      <c r="A85" s="158"/>
      <c r="B85" s="156"/>
      <c r="C85" s="156"/>
      <c r="D85" s="189"/>
      <c r="E85" s="156"/>
      <c r="F85" s="157"/>
      <c r="G85" s="155"/>
      <c r="H85" s="156"/>
      <c r="I85" s="160"/>
      <c r="J85" s="51" t="s">
        <v>270</v>
      </c>
      <c r="K85" s="54" t="s">
        <v>127</v>
      </c>
      <c r="L85" s="33">
        <v>5</v>
      </c>
      <c r="M85" s="15" t="s">
        <v>304</v>
      </c>
      <c r="N85" s="15">
        <v>155</v>
      </c>
      <c r="O85" s="15">
        <v>12</v>
      </c>
      <c r="P85" s="15" t="s">
        <v>344</v>
      </c>
      <c r="Q85" s="16">
        <v>9.37</v>
      </c>
      <c r="R85" s="239">
        <v>127856.4</v>
      </c>
      <c r="S85" s="240">
        <v>115070.76</v>
      </c>
      <c r="T85" s="241">
        <v>0.9</v>
      </c>
    </row>
    <row r="86" spans="1:20" s="14" customFormat="1" ht="23.25" thickBot="1">
      <c r="A86" s="158"/>
      <c r="B86" s="156"/>
      <c r="C86" s="156"/>
      <c r="D86" s="190"/>
      <c r="E86" s="156"/>
      <c r="F86" s="157"/>
      <c r="G86" s="155"/>
      <c r="H86" s="156"/>
      <c r="I86" s="160"/>
      <c r="J86" s="51" t="s">
        <v>271</v>
      </c>
      <c r="K86" s="54" t="s">
        <v>142</v>
      </c>
      <c r="L86" s="33">
        <v>5</v>
      </c>
      <c r="M86" s="17" t="s">
        <v>304</v>
      </c>
      <c r="N86" s="15">
        <v>155</v>
      </c>
      <c r="O86" s="15">
        <v>12</v>
      </c>
      <c r="P86" s="15" t="s">
        <v>341</v>
      </c>
      <c r="Q86" s="16">
        <v>9.37</v>
      </c>
      <c r="R86" s="239">
        <v>31378.2</v>
      </c>
      <c r="S86" s="239">
        <v>28240.38</v>
      </c>
      <c r="T86" s="241">
        <v>0.9</v>
      </c>
    </row>
    <row r="87" spans="1:20" s="14" customFormat="1" ht="12" thickTop="1">
      <c r="A87" s="147" t="s">
        <v>69</v>
      </c>
      <c r="B87" s="143" t="s">
        <v>123</v>
      </c>
      <c r="C87" s="143" t="s">
        <v>131</v>
      </c>
      <c r="D87" s="167"/>
      <c r="E87" s="151" t="s">
        <v>65</v>
      </c>
      <c r="F87" s="150" t="s">
        <v>66</v>
      </c>
      <c r="G87" s="153" t="s">
        <v>214</v>
      </c>
      <c r="H87" s="143" t="s">
        <v>128</v>
      </c>
      <c r="I87" s="145">
        <v>6</v>
      </c>
      <c r="J87" s="50" t="s">
        <v>272</v>
      </c>
      <c r="K87" s="20" t="s">
        <v>99</v>
      </c>
      <c r="L87" s="32">
        <v>1</v>
      </c>
      <c r="M87" s="21" t="s">
        <v>300</v>
      </c>
      <c r="N87" s="10">
        <v>155</v>
      </c>
      <c r="O87" s="10">
        <v>1</v>
      </c>
      <c r="P87" s="22" t="s">
        <v>340</v>
      </c>
      <c r="Q87" s="23">
        <v>9.37</v>
      </c>
      <c r="R87" s="237">
        <v>246.8995</v>
      </c>
      <c r="S87" s="237">
        <v>24.68995</v>
      </c>
      <c r="T87" s="238">
        <v>0.1</v>
      </c>
    </row>
    <row r="88" spans="1:20" s="14" customFormat="1" ht="22.5">
      <c r="A88" s="158"/>
      <c r="B88" s="156"/>
      <c r="C88" s="156"/>
      <c r="D88" s="168"/>
      <c r="E88" s="156"/>
      <c r="F88" s="157"/>
      <c r="G88" s="155"/>
      <c r="H88" s="156"/>
      <c r="I88" s="160"/>
      <c r="J88" s="51" t="s">
        <v>273</v>
      </c>
      <c r="K88" s="54" t="s">
        <v>129</v>
      </c>
      <c r="L88" s="33">
        <v>4</v>
      </c>
      <c r="M88" s="15" t="s">
        <v>301</v>
      </c>
      <c r="N88" s="15">
        <v>15846</v>
      </c>
      <c r="O88" s="15">
        <v>1</v>
      </c>
      <c r="P88" s="15" t="s">
        <v>341</v>
      </c>
      <c r="Q88" s="16">
        <v>9.37</v>
      </c>
      <c r="R88" s="239">
        <v>7423.851</v>
      </c>
      <c r="S88" s="240">
        <v>2969.5404</v>
      </c>
      <c r="T88" s="241">
        <v>0.4</v>
      </c>
    </row>
    <row r="89" spans="1:20" s="14" customFormat="1" ht="12" thickBot="1">
      <c r="A89" s="158"/>
      <c r="B89" s="156"/>
      <c r="C89" s="156"/>
      <c r="D89" s="168"/>
      <c r="E89" s="156"/>
      <c r="F89" s="157"/>
      <c r="G89" s="155"/>
      <c r="H89" s="156"/>
      <c r="I89" s="160"/>
      <c r="J89" s="51" t="s">
        <v>274</v>
      </c>
      <c r="K89" s="54" t="s">
        <v>130</v>
      </c>
      <c r="L89" s="33">
        <v>10</v>
      </c>
      <c r="M89" s="15" t="s">
        <v>301</v>
      </c>
      <c r="N89" s="15">
        <v>15846</v>
      </c>
      <c r="O89" s="15">
        <v>1</v>
      </c>
      <c r="P89" s="15" t="s">
        <v>341</v>
      </c>
      <c r="Q89" s="16">
        <v>9.37</v>
      </c>
      <c r="R89" s="239">
        <v>7423.851</v>
      </c>
      <c r="S89" s="240">
        <v>4454.3106</v>
      </c>
      <c r="T89" s="241">
        <v>0.6</v>
      </c>
    </row>
    <row r="90" spans="1:20" s="14" customFormat="1" ht="12" thickTop="1">
      <c r="A90" s="147" t="s">
        <v>69</v>
      </c>
      <c r="B90" s="143" t="s">
        <v>123</v>
      </c>
      <c r="C90" s="143" t="s">
        <v>195</v>
      </c>
      <c r="D90" s="167"/>
      <c r="E90" s="151" t="s">
        <v>65</v>
      </c>
      <c r="F90" s="150" t="s">
        <v>66</v>
      </c>
      <c r="G90" s="153" t="s">
        <v>215</v>
      </c>
      <c r="H90" s="143" t="s">
        <v>132</v>
      </c>
      <c r="I90" s="145">
        <v>6</v>
      </c>
      <c r="J90" s="50" t="s">
        <v>275</v>
      </c>
      <c r="K90" s="20" t="s">
        <v>76</v>
      </c>
      <c r="L90" s="32">
        <v>1</v>
      </c>
      <c r="M90" s="21" t="s">
        <v>300</v>
      </c>
      <c r="N90" s="10">
        <v>155</v>
      </c>
      <c r="O90" s="10">
        <v>1</v>
      </c>
      <c r="P90" s="22" t="s">
        <v>340</v>
      </c>
      <c r="Q90" s="23">
        <v>9.37</v>
      </c>
      <c r="R90" s="237">
        <v>246.8995</v>
      </c>
      <c r="S90" s="237">
        <v>24.68995</v>
      </c>
      <c r="T90" s="238">
        <v>0.1</v>
      </c>
    </row>
    <row r="91" spans="1:20" s="14" customFormat="1" ht="11.25">
      <c r="A91" s="158"/>
      <c r="B91" s="156"/>
      <c r="C91" s="156"/>
      <c r="D91" s="168"/>
      <c r="E91" s="156"/>
      <c r="F91" s="157"/>
      <c r="G91" s="155"/>
      <c r="H91" s="156"/>
      <c r="I91" s="160"/>
      <c r="J91" s="51" t="s">
        <v>276</v>
      </c>
      <c r="K91" s="24" t="s">
        <v>133</v>
      </c>
      <c r="L91" s="33">
        <v>6</v>
      </c>
      <c r="M91" s="15" t="s">
        <v>301</v>
      </c>
      <c r="N91" s="15">
        <v>15846</v>
      </c>
      <c r="O91" s="15">
        <v>1</v>
      </c>
      <c r="P91" s="15" t="s">
        <v>341</v>
      </c>
      <c r="Q91" s="16">
        <v>9.37</v>
      </c>
      <c r="R91" s="239">
        <v>15640.002</v>
      </c>
      <c r="S91" s="240">
        <v>12512.001600000001</v>
      </c>
      <c r="T91" s="241">
        <v>0.8</v>
      </c>
    </row>
    <row r="92" spans="1:20" s="14" customFormat="1" ht="22.5">
      <c r="A92" s="158"/>
      <c r="B92" s="156"/>
      <c r="C92" s="156"/>
      <c r="D92" s="168"/>
      <c r="E92" s="156"/>
      <c r="F92" s="157"/>
      <c r="G92" s="155"/>
      <c r="H92" s="156"/>
      <c r="I92" s="160"/>
      <c r="J92" s="51" t="s">
        <v>277</v>
      </c>
      <c r="K92" s="54" t="s">
        <v>134</v>
      </c>
      <c r="L92" s="33"/>
      <c r="M92" s="15" t="s">
        <v>301</v>
      </c>
      <c r="N92" s="15">
        <v>15846</v>
      </c>
      <c r="O92" s="15">
        <v>1</v>
      </c>
      <c r="P92" s="15" t="s">
        <v>341</v>
      </c>
      <c r="Q92" s="16">
        <v>9.37</v>
      </c>
      <c r="R92" s="239">
        <v>14847.702</v>
      </c>
      <c r="S92" s="240">
        <v>5939.0808</v>
      </c>
      <c r="T92" s="241">
        <v>0.4</v>
      </c>
    </row>
    <row r="93" spans="1:20" s="14" customFormat="1" ht="12" thickBot="1">
      <c r="A93" s="158"/>
      <c r="B93" s="156"/>
      <c r="C93" s="156"/>
      <c r="D93" s="168"/>
      <c r="E93" s="156"/>
      <c r="F93" s="157"/>
      <c r="G93" s="155"/>
      <c r="H93" s="156"/>
      <c r="I93" s="160"/>
      <c r="J93" s="51" t="s">
        <v>345</v>
      </c>
      <c r="K93" s="54" t="s">
        <v>194</v>
      </c>
      <c r="L93" s="33">
        <v>9</v>
      </c>
      <c r="M93" s="15" t="s">
        <v>301</v>
      </c>
      <c r="N93" s="15">
        <v>15846</v>
      </c>
      <c r="O93" s="15">
        <v>1</v>
      </c>
      <c r="P93" s="15" t="s">
        <v>341</v>
      </c>
      <c r="Q93" s="16">
        <v>9.37</v>
      </c>
      <c r="R93" s="239">
        <v>7423.851</v>
      </c>
      <c r="S93" s="239">
        <v>2969.5404</v>
      </c>
      <c r="T93" s="241">
        <v>0.4</v>
      </c>
    </row>
    <row r="94" spans="1:20" ht="12" thickTop="1">
      <c r="A94" s="147" t="s">
        <v>69</v>
      </c>
      <c r="B94" s="143" t="s">
        <v>123</v>
      </c>
      <c r="C94" s="143" t="s">
        <v>144</v>
      </c>
      <c r="D94" s="167"/>
      <c r="E94" s="151" t="s">
        <v>65</v>
      </c>
      <c r="F94" s="150" t="s">
        <v>66</v>
      </c>
      <c r="G94" s="153" t="s">
        <v>216</v>
      </c>
      <c r="H94" s="143" t="s">
        <v>140</v>
      </c>
      <c r="I94" s="145">
        <v>6</v>
      </c>
      <c r="J94" s="50" t="s">
        <v>278</v>
      </c>
      <c r="K94" s="20" t="s">
        <v>76</v>
      </c>
      <c r="L94" s="32">
        <v>1</v>
      </c>
      <c r="M94" s="21" t="s">
        <v>300</v>
      </c>
      <c r="N94" s="10">
        <v>155</v>
      </c>
      <c r="O94" s="10">
        <v>1</v>
      </c>
      <c r="P94" s="22" t="s">
        <v>340</v>
      </c>
      <c r="Q94" s="23">
        <v>9.37</v>
      </c>
      <c r="R94" s="237">
        <v>246.8995</v>
      </c>
      <c r="S94" s="237">
        <v>24.68995</v>
      </c>
      <c r="T94" s="238">
        <v>0.1</v>
      </c>
    </row>
    <row r="95" spans="1:20" ht="11.25">
      <c r="A95" s="158"/>
      <c r="B95" s="156"/>
      <c r="C95" s="156"/>
      <c r="D95" s="168"/>
      <c r="E95" s="156"/>
      <c r="F95" s="157"/>
      <c r="G95" s="155"/>
      <c r="H95" s="156"/>
      <c r="I95" s="160"/>
      <c r="J95" s="51" t="s">
        <v>279</v>
      </c>
      <c r="K95" s="24" t="s">
        <v>135</v>
      </c>
      <c r="L95" s="33">
        <v>4</v>
      </c>
      <c r="M95" s="15" t="s">
        <v>301</v>
      </c>
      <c r="N95" s="15">
        <v>15846</v>
      </c>
      <c r="O95" s="15">
        <v>1</v>
      </c>
      <c r="P95" s="15" t="s">
        <v>341</v>
      </c>
      <c r="Q95" s="16">
        <v>9.37</v>
      </c>
      <c r="R95" s="239">
        <v>7423.851</v>
      </c>
      <c r="S95" s="240">
        <v>2227.1553</v>
      </c>
      <c r="T95" s="241">
        <v>0.3</v>
      </c>
    </row>
    <row r="96" spans="1:20" ht="11.25">
      <c r="A96" s="158"/>
      <c r="B96" s="156"/>
      <c r="C96" s="156"/>
      <c r="D96" s="168"/>
      <c r="E96" s="156"/>
      <c r="F96" s="157"/>
      <c r="G96" s="155"/>
      <c r="H96" s="156"/>
      <c r="I96" s="160"/>
      <c r="J96" s="51" t="s">
        <v>280</v>
      </c>
      <c r="K96" s="25" t="s">
        <v>136</v>
      </c>
      <c r="L96" s="33">
        <v>6</v>
      </c>
      <c r="M96" s="17" t="s">
        <v>301</v>
      </c>
      <c r="N96" s="15">
        <v>15846</v>
      </c>
      <c r="O96" s="15">
        <v>1</v>
      </c>
      <c r="P96" s="15" t="s">
        <v>341</v>
      </c>
      <c r="Q96" s="16">
        <v>9.37</v>
      </c>
      <c r="R96" s="239">
        <v>26033.3934</v>
      </c>
      <c r="S96" s="239">
        <v>7810.0180199999995</v>
      </c>
      <c r="T96" s="241">
        <v>0.3</v>
      </c>
    </row>
    <row r="97" spans="1:20" ht="11.25">
      <c r="A97" s="158"/>
      <c r="B97" s="156"/>
      <c r="C97" s="156"/>
      <c r="D97" s="168"/>
      <c r="E97" s="156"/>
      <c r="F97" s="157"/>
      <c r="G97" s="155"/>
      <c r="H97" s="156"/>
      <c r="I97" s="160"/>
      <c r="J97" s="51" t="s">
        <v>281</v>
      </c>
      <c r="K97" s="25" t="s">
        <v>138</v>
      </c>
      <c r="L97" s="33">
        <v>9</v>
      </c>
      <c r="M97" s="17" t="s">
        <v>301</v>
      </c>
      <c r="N97" s="15">
        <v>15846</v>
      </c>
      <c r="O97" s="15">
        <v>1</v>
      </c>
      <c r="P97" s="15" t="s">
        <v>341</v>
      </c>
      <c r="Q97" s="16">
        <v>9.37</v>
      </c>
      <c r="R97" s="242">
        <v>7423.851</v>
      </c>
      <c r="S97" s="239">
        <v>2227.1553</v>
      </c>
      <c r="T97" s="241">
        <v>0.3</v>
      </c>
    </row>
    <row r="98" spans="1:20" ht="68.25" thickBot="1">
      <c r="A98" s="158"/>
      <c r="B98" s="156"/>
      <c r="C98" s="156"/>
      <c r="D98" s="168"/>
      <c r="E98" s="156"/>
      <c r="F98" s="157"/>
      <c r="G98" s="155"/>
      <c r="H98" s="156"/>
      <c r="I98" s="160"/>
      <c r="J98" s="52" t="s">
        <v>346</v>
      </c>
      <c r="K98" s="54" t="s">
        <v>137</v>
      </c>
      <c r="L98" s="33">
        <v>10</v>
      </c>
      <c r="M98" s="17" t="s">
        <v>301</v>
      </c>
      <c r="N98" s="15">
        <v>15846</v>
      </c>
      <c r="O98" s="15">
        <v>1</v>
      </c>
      <c r="P98" s="15" t="s">
        <v>341</v>
      </c>
      <c r="Q98" s="16">
        <v>9.37</v>
      </c>
      <c r="R98" s="242">
        <v>7423.851</v>
      </c>
      <c r="S98" s="239">
        <v>4454.3106</v>
      </c>
      <c r="T98" s="241">
        <v>0.6</v>
      </c>
    </row>
    <row r="99" spans="1:20" ht="12" thickTop="1">
      <c r="A99" s="147" t="s">
        <v>69</v>
      </c>
      <c r="B99" s="143" t="s">
        <v>123</v>
      </c>
      <c r="C99" s="143" t="s">
        <v>145</v>
      </c>
      <c r="D99" s="167"/>
      <c r="E99" s="151" t="s">
        <v>65</v>
      </c>
      <c r="F99" s="150" t="s">
        <v>66</v>
      </c>
      <c r="G99" s="153" t="s">
        <v>217</v>
      </c>
      <c r="H99" s="143" t="s">
        <v>146</v>
      </c>
      <c r="I99" s="145">
        <v>6</v>
      </c>
      <c r="J99" s="50" t="s">
        <v>282</v>
      </c>
      <c r="K99" s="20" t="s">
        <v>76</v>
      </c>
      <c r="L99" s="32">
        <v>1</v>
      </c>
      <c r="M99" s="21" t="s">
        <v>300</v>
      </c>
      <c r="N99" s="10">
        <v>155</v>
      </c>
      <c r="O99" s="10">
        <v>1</v>
      </c>
      <c r="P99" s="22" t="s">
        <v>340</v>
      </c>
      <c r="Q99" s="23">
        <v>9.37</v>
      </c>
      <c r="R99" s="237">
        <v>246.8995</v>
      </c>
      <c r="S99" s="237">
        <v>24.68995</v>
      </c>
      <c r="T99" s="238">
        <v>0.1</v>
      </c>
    </row>
    <row r="100" spans="1:20" ht="12" thickBot="1">
      <c r="A100" s="158"/>
      <c r="B100" s="156"/>
      <c r="C100" s="156"/>
      <c r="D100" s="168"/>
      <c r="E100" s="156"/>
      <c r="F100" s="157"/>
      <c r="G100" s="155"/>
      <c r="H100" s="156"/>
      <c r="I100" s="160"/>
      <c r="J100" s="51" t="s">
        <v>347</v>
      </c>
      <c r="K100" s="24" t="s">
        <v>147</v>
      </c>
      <c r="L100" s="33">
        <v>6</v>
      </c>
      <c r="M100" s="15" t="s">
        <v>300</v>
      </c>
      <c r="N100" s="15">
        <v>155</v>
      </c>
      <c r="O100" s="15">
        <v>1</v>
      </c>
      <c r="P100" s="15" t="s">
        <v>341</v>
      </c>
      <c r="Q100" s="16">
        <v>9.37</v>
      </c>
      <c r="R100" s="239">
        <v>920235</v>
      </c>
      <c r="S100" s="240">
        <v>828211.5</v>
      </c>
      <c r="T100" s="241">
        <v>0.9</v>
      </c>
    </row>
    <row r="101" spans="1:20" ht="12" thickTop="1">
      <c r="A101" s="217" t="s">
        <v>69</v>
      </c>
      <c r="B101" s="191" t="s">
        <v>123</v>
      </c>
      <c r="C101" s="191" t="s">
        <v>292</v>
      </c>
      <c r="D101" s="150" t="s">
        <v>299</v>
      </c>
      <c r="E101" s="150" t="s">
        <v>65</v>
      </c>
      <c r="F101" s="150" t="s">
        <v>66</v>
      </c>
      <c r="G101" s="215" t="s">
        <v>218</v>
      </c>
      <c r="H101" s="185" t="s">
        <v>148</v>
      </c>
      <c r="I101" s="160"/>
      <c r="J101" s="51" t="s">
        <v>283</v>
      </c>
      <c r="K101" s="24" t="s">
        <v>149</v>
      </c>
      <c r="L101" s="33">
        <v>6</v>
      </c>
      <c r="M101" s="15" t="s">
        <v>403</v>
      </c>
      <c r="N101" s="15">
        <v>6606</v>
      </c>
      <c r="O101" s="15">
        <v>1</v>
      </c>
      <c r="P101" s="15" t="s">
        <v>341</v>
      </c>
      <c r="Q101" s="16">
        <v>9.37</v>
      </c>
      <c r="R101" s="239">
        <v>56299.634999999995</v>
      </c>
      <c r="S101" s="240">
        <v>16889.890499999998</v>
      </c>
      <c r="T101" s="241">
        <v>0.3</v>
      </c>
    </row>
    <row r="102" spans="1:20" ht="11.25">
      <c r="A102" s="232"/>
      <c r="B102" s="186"/>
      <c r="C102" s="186"/>
      <c r="D102" s="186"/>
      <c r="E102" s="186"/>
      <c r="F102" s="186"/>
      <c r="G102" s="186"/>
      <c r="H102" s="186"/>
      <c r="I102" s="160"/>
      <c r="J102" s="51" t="s">
        <v>420</v>
      </c>
      <c r="K102" s="54" t="s">
        <v>150</v>
      </c>
      <c r="L102" s="33">
        <v>6</v>
      </c>
      <c r="M102" s="17" t="s">
        <v>328</v>
      </c>
      <c r="N102" s="108">
        <f>15846*6+20000</f>
        <v>115076</v>
      </c>
      <c r="O102" s="15">
        <v>1</v>
      </c>
      <c r="P102" s="15" t="s">
        <v>341</v>
      </c>
      <c r="Q102" s="16">
        <v>9.37</v>
      </c>
      <c r="R102" s="239">
        <v>499717.53</v>
      </c>
      <c r="S102" s="239">
        <v>149915.25899999996</v>
      </c>
      <c r="T102" s="241">
        <v>0.3</v>
      </c>
    </row>
    <row r="103" spans="1:20" ht="22.5">
      <c r="A103" s="232"/>
      <c r="B103" s="186"/>
      <c r="C103" s="186"/>
      <c r="D103" s="186"/>
      <c r="E103" s="186"/>
      <c r="F103" s="186"/>
      <c r="G103" s="186"/>
      <c r="H103" s="186"/>
      <c r="I103" s="160"/>
      <c r="J103" s="51" t="s">
        <v>348</v>
      </c>
      <c r="K103" s="54" t="s">
        <v>151</v>
      </c>
      <c r="L103" s="33">
        <v>6</v>
      </c>
      <c r="M103" s="17" t="s">
        <v>400</v>
      </c>
      <c r="N103" s="15">
        <f>15846</f>
        <v>15846</v>
      </c>
      <c r="O103" s="15">
        <v>1</v>
      </c>
      <c r="P103" s="15" t="s">
        <v>341</v>
      </c>
      <c r="Q103" s="16">
        <v>9.37</v>
      </c>
      <c r="R103" s="242">
        <v>68811.25499999999</v>
      </c>
      <c r="S103" s="239">
        <v>20643.376499999995</v>
      </c>
      <c r="T103" s="241">
        <v>0.3</v>
      </c>
    </row>
    <row r="104" spans="1:20" ht="11.25">
      <c r="A104" s="232"/>
      <c r="B104" s="186"/>
      <c r="C104" s="186"/>
      <c r="D104" s="186"/>
      <c r="E104" s="186"/>
      <c r="F104" s="186"/>
      <c r="G104" s="186"/>
      <c r="H104" s="186"/>
      <c r="I104" s="160"/>
      <c r="J104" s="51" t="s">
        <v>349</v>
      </c>
      <c r="K104" s="54" t="s">
        <v>152</v>
      </c>
      <c r="L104" s="33">
        <v>6</v>
      </c>
      <c r="M104" s="17" t="s">
        <v>329</v>
      </c>
      <c r="N104" s="15">
        <v>11633</v>
      </c>
      <c r="O104" s="15">
        <v>1</v>
      </c>
      <c r="P104" s="15" t="s">
        <v>341</v>
      </c>
      <c r="Q104" s="16">
        <v>9.37</v>
      </c>
      <c r="R104" s="242">
        <v>50516.30249999999</v>
      </c>
      <c r="S104" s="239">
        <v>15154.890749999997</v>
      </c>
      <c r="T104" s="241">
        <v>0.3</v>
      </c>
    </row>
    <row r="105" spans="1:20" ht="33.75">
      <c r="A105" s="232"/>
      <c r="B105" s="186"/>
      <c r="C105" s="186"/>
      <c r="D105" s="186"/>
      <c r="E105" s="186"/>
      <c r="F105" s="186"/>
      <c r="G105" s="186"/>
      <c r="H105" s="186"/>
      <c r="I105" s="160"/>
      <c r="J105" s="51" t="s">
        <v>350</v>
      </c>
      <c r="K105" s="54" t="s">
        <v>161</v>
      </c>
      <c r="L105" s="33">
        <v>6</v>
      </c>
      <c r="M105" s="17" t="s">
        <v>326</v>
      </c>
      <c r="N105" s="15">
        <v>575</v>
      </c>
      <c r="O105" s="15">
        <v>1</v>
      </c>
      <c r="P105" s="15" t="s">
        <v>341</v>
      </c>
      <c r="Q105" s="16">
        <v>9.37</v>
      </c>
      <c r="R105" s="242">
        <v>2496.9374999999995</v>
      </c>
      <c r="S105" s="239">
        <v>749.0812499999998</v>
      </c>
      <c r="T105" s="241">
        <v>0.3</v>
      </c>
    </row>
    <row r="106" spans="1:20" ht="33.75">
      <c r="A106" s="232"/>
      <c r="B106" s="186"/>
      <c r="C106" s="186"/>
      <c r="D106" s="186"/>
      <c r="E106" s="186"/>
      <c r="F106" s="186"/>
      <c r="G106" s="186"/>
      <c r="H106" s="186"/>
      <c r="I106" s="160"/>
      <c r="J106" s="51" t="s">
        <v>351</v>
      </c>
      <c r="K106" s="54" t="s">
        <v>160</v>
      </c>
      <c r="L106" s="33">
        <v>6</v>
      </c>
      <c r="M106" s="17" t="s">
        <v>327</v>
      </c>
      <c r="N106" s="15">
        <v>50</v>
      </c>
      <c r="O106" s="15">
        <v>1</v>
      </c>
      <c r="P106" s="15" t="s">
        <v>341</v>
      </c>
      <c r="Q106" s="16">
        <v>9.37</v>
      </c>
      <c r="R106" s="242">
        <v>217.125</v>
      </c>
      <c r="S106" s="239">
        <v>65.1375</v>
      </c>
      <c r="T106" s="241">
        <v>0.3</v>
      </c>
    </row>
    <row r="107" spans="1:20" ht="12" thickBot="1">
      <c r="A107" s="233"/>
      <c r="B107" s="187"/>
      <c r="C107" s="187"/>
      <c r="D107" s="187"/>
      <c r="E107" s="187"/>
      <c r="F107" s="187"/>
      <c r="G107" s="187"/>
      <c r="H107" s="187"/>
      <c r="I107" s="160"/>
      <c r="J107" s="51" t="s">
        <v>352</v>
      </c>
      <c r="K107" s="54" t="s">
        <v>141</v>
      </c>
      <c r="L107" s="33">
        <v>9</v>
      </c>
      <c r="M107" s="15" t="s">
        <v>399</v>
      </c>
      <c r="N107" s="15">
        <f>N101+N102+N103+N104+N105+N106</f>
        <v>149786</v>
      </c>
      <c r="O107" s="15">
        <v>1</v>
      </c>
      <c r="P107" s="15" t="s">
        <v>341</v>
      </c>
      <c r="Q107" s="16">
        <v>9.37</v>
      </c>
      <c r="R107" s="242">
        <v>70174.741</v>
      </c>
      <c r="S107" s="239">
        <v>21052.4223</v>
      </c>
      <c r="T107" s="241">
        <v>0.3</v>
      </c>
    </row>
    <row r="108" spans="1:20" ht="12" thickTop="1">
      <c r="A108" s="147" t="s">
        <v>69</v>
      </c>
      <c r="B108" s="143" t="s">
        <v>123</v>
      </c>
      <c r="C108" s="143" t="s">
        <v>291</v>
      </c>
      <c r="D108" s="213"/>
      <c r="E108" s="151" t="s">
        <v>65</v>
      </c>
      <c r="F108" s="150" t="s">
        <v>66</v>
      </c>
      <c r="G108" s="153" t="s">
        <v>219</v>
      </c>
      <c r="H108" s="143" t="s">
        <v>153</v>
      </c>
      <c r="I108" s="145">
        <v>6</v>
      </c>
      <c r="J108" s="50" t="s">
        <v>284</v>
      </c>
      <c r="K108" s="20" t="s">
        <v>76</v>
      </c>
      <c r="L108" s="32">
        <v>1</v>
      </c>
      <c r="M108" s="21" t="s">
        <v>300</v>
      </c>
      <c r="N108" s="10">
        <v>155</v>
      </c>
      <c r="O108" s="10">
        <v>1</v>
      </c>
      <c r="P108" s="22" t="s">
        <v>343</v>
      </c>
      <c r="Q108" s="23">
        <v>9.37</v>
      </c>
      <c r="R108" s="237">
        <v>246.8995</v>
      </c>
      <c r="S108" s="237">
        <v>24.68995</v>
      </c>
      <c r="T108" s="238">
        <v>0.1</v>
      </c>
    </row>
    <row r="109" spans="1:20" ht="11.25">
      <c r="A109" s="158"/>
      <c r="B109" s="156"/>
      <c r="C109" s="156"/>
      <c r="D109" s="214"/>
      <c r="E109" s="156"/>
      <c r="F109" s="157"/>
      <c r="G109" s="155"/>
      <c r="H109" s="156"/>
      <c r="I109" s="160"/>
      <c r="J109" s="51" t="s">
        <v>285</v>
      </c>
      <c r="K109" s="24" t="s">
        <v>154</v>
      </c>
      <c r="L109" s="33">
        <v>6</v>
      </c>
      <c r="M109" s="15" t="s">
        <v>301</v>
      </c>
      <c r="N109" s="15">
        <v>15846</v>
      </c>
      <c r="O109" s="15">
        <v>1</v>
      </c>
      <c r="P109" s="15" t="s">
        <v>341</v>
      </c>
      <c r="Q109" s="16">
        <v>9.37</v>
      </c>
      <c r="R109" s="239">
        <v>26033.3934</v>
      </c>
      <c r="S109" s="240">
        <v>7810.0180199999995</v>
      </c>
      <c r="T109" s="241">
        <v>0.3</v>
      </c>
    </row>
    <row r="110" spans="1:20" ht="11.25">
      <c r="A110" s="158"/>
      <c r="B110" s="156"/>
      <c r="C110" s="156"/>
      <c r="D110" s="214"/>
      <c r="E110" s="156"/>
      <c r="F110" s="157"/>
      <c r="G110" s="155"/>
      <c r="H110" s="156"/>
      <c r="I110" s="160"/>
      <c r="J110" s="51" t="s">
        <v>286</v>
      </c>
      <c r="K110" s="24" t="s">
        <v>155</v>
      </c>
      <c r="L110" s="33">
        <v>6</v>
      </c>
      <c r="M110" s="15" t="s">
        <v>330</v>
      </c>
      <c r="N110" s="15">
        <v>1111</v>
      </c>
      <c r="O110" s="15">
        <v>1</v>
      </c>
      <c r="P110" s="15" t="s">
        <v>341</v>
      </c>
      <c r="Q110" s="16">
        <v>9.37</v>
      </c>
      <c r="R110" s="239">
        <v>1825.2619</v>
      </c>
      <c r="S110" s="240">
        <v>547.57857</v>
      </c>
      <c r="T110" s="241">
        <v>0.3</v>
      </c>
    </row>
    <row r="111" spans="1:20" ht="12" thickBot="1">
      <c r="A111" s="158"/>
      <c r="B111" s="156"/>
      <c r="C111" s="156"/>
      <c r="D111" s="214"/>
      <c r="E111" s="156"/>
      <c r="F111" s="157"/>
      <c r="G111" s="155"/>
      <c r="H111" s="156"/>
      <c r="I111" s="160"/>
      <c r="J111" s="51" t="s">
        <v>287</v>
      </c>
      <c r="K111" s="25" t="s">
        <v>141</v>
      </c>
      <c r="L111" s="33">
        <v>9</v>
      </c>
      <c r="M111" s="104" t="s">
        <v>401</v>
      </c>
      <c r="N111" s="15">
        <f>N109+N110</f>
        <v>16957</v>
      </c>
      <c r="O111" s="15">
        <v>1</v>
      </c>
      <c r="P111" s="15" t="s">
        <v>341</v>
      </c>
      <c r="Q111" s="16">
        <v>9.37</v>
      </c>
      <c r="R111" s="239">
        <v>7944.3544999999995</v>
      </c>
      <c r="S111" s="239">
        <v>2383.30635</v>
      </c>
      <c r="T111" s="241">
        <v>0.3</v>
      </c>
    </row>
    <row r="112" spans="1:20" ht="12" thickTop="1">
      <c r="A112" s="147" t="s">
        <v>69</v>
      </c>
      <c r="B112" s="143" t="s">
        <v>123</v>
      </c>
      <c r="C112" s="143" t="s">
        <v>156</v>
      </c>
      <c r="D112" s="167"/>
      <c r="E112" s="151" t="s">
        <v>65</v>
      </c>
      <c r="F112" s="150" t="s">
        <v>66</v>
      </c>
      <c r="G112" s="153" t="s">
        <v>220</v>
      </c>
      <c r="H112" s="143" t="s">
        <v>157</v>
      </c>
      <c r="I112" s="145">
        <v>6</v>
      </c>
      <c r="J112" s="50" t="s">
        <v>288</v>
      </c>
      <c r="K112" s="20" t="s">
        <v>76</v>
      </c>
      <c r="L112" s="32">
        <v>1</v>
      </c>
      <c r="M112" s="21" t="s">
        <v>300</v>
      </c>
      <c r="N112" s="10">
        <v>155</v>
      </c>
      <c r="O112" s="10">
        <v>1</v>
      </c>
      <c r="P112" s="22" t="s">
        <v>340</v>
      </c>
      <c r="Q112" s="23">
        <v>9.37</v>
      </c>
      <c r="R112" s="237">
        <v>1452.35</v>
      </c>
      <c r="S112" s="237">
        <v>145.235</v>
      </c>
      <c r="T112" s="238">
        <v>0.1</v>
      </c>
    </row>
    <row r="113" spans="1:20" ht="11.25">
      <c r="A113" s="158"/>
      <c r="B113" s="156"/>
      <c r="C113" s="156"/>
      <c r="D113" s="168"/>
      <c r="E113" s="156"/>
      <c r="F113" s="157"/>
      <c r="G113" s="155"/>
      <c r="H113" s="159"/>
      <c r="I113" s="160"/>
      <c r="J113" s="51" t="s">
        <v>289</v>
      </c>
      <c r="K113" s="25" t="s">
        <v>98</v>
      </c>
      <c r="L113" s="33">
        <v>3</v>
      </c>
      <c r="M113" s="17" t="s">
        <v>331</v>
      </c>
      <c r="N113" s="15">
        <f>1585</f>
        <v>1585</v>
      </c>
      <c r="O113" s="15">
        <v>1</v>
      </c>
      <c r="P113" s="15" t="s">
        <v>341</v>
      </c>
      <c r="Q113" s="16">
        <v>9.37</v>
      </c>
      <c r="R113" s="239">
        <v>14851.45</v>
      </c>
      <c r="S113" s="239">
        <v>5940.58</v>
      </c>
      <c r="T113" s="241">
        <v>0.4</v>
      </c>
    </row>
    <row r="114" spans="1:20" ht="45">
      <c r="A114" s="158"/>
      <c r="B114" s="156"/>
      <c r="C114" s="156"/>
      <c r="D114" s="168"/>
      <c r="E114" s="156"/>
      <c r="F114" s="157"/>
      <c r="G114" s="155"/>
      <c r="H114" s="159"/>
      <c r="I114" s="160"/>
      <c r="J114" s="51" t="s">
        <v>437</v>
      </c>
      <c r="K114" s="54" t="s">
        <v>159</v>
      </c>
      <c r="L114" s="33">
        <v>6</v>
      </c>
      <c r="M114" s="17" t="s">
        <v>331</v>
      </c>
      <c r="N114" s="15">
        <v>1585</v>
      </c>
      <c r="O114" s="15">
        <v>1</v>
      </c>
      <c r="P114" s="15" t="s">
        <v>341</v>
      </c>
      <c r="Q114" s="16">
        <v>9.37</v>
      </c>
      <c r="R114" s="242">
        <v>15643.95</v>
      </c>
      <c r="S114" s="239">
        <v>9386.37</v>
      </c>
      <c r="T114" s="241">
        <v>0.6</v>
      </c>
    </row>
    <row r="115" spans="1:20" ht="11.25">
      <c r="A115" s="158"/>
      <c r="B115" s="156"/>
      <c r="C115" s="156"/>
      <c r="D115" s="168"/>
      <c r="E115" s="156"/>
      <c r="F115" s="157"/>
      <c r="G115" s="155"/>
      <c r="H115" s="159"/>
      <c r="I115" s="160"/>
      <c r="J115" s="51" t="s">
        <v>438</v>
      </c>
      <c r="K115" s="54" t="s">
        <v>152</v>
      </c>
      <c r="L115" s="33">
        <v>6</v>
      </c>
      <c r="M115" s="17" t="s">
        <v>331</v>
      </c>
      <c r="N115" s="15">
        <v>1585</v>
      </c>
      <c r="O115" s="15">
        <v>1</v>
      </c>
      <c r="P115" s="15" t="s">
        <v>341</v>
      </c>
      <c r="Q115" s="16">
        <v>9.37</v>
      </c>
      <c r="R115" s="242">
        <v>6882.862499999999</v>
      </c>
      <c r="S115" s="239">
        <v>2064.85875</v>
      </c>
      <c r="T115" s="241">
        <v>0.3</v>
      </c>
    </row>
    <row r="116" spans="1:20" ht="12" thickBot="1">
      <c r="A116" s="158"/>
      <c r="B116" s="156"/>
      <c r="C116" s="156"/>
      <c r="D116" s="168"/>
      <c r="E116" s="156"/>
      <c r="F116" s="157"/>
      <c r="G116" s="155"/>
      <c r="H116" s="144"/>
      <c r="I116" s="160"/>
      <c r="J116" s="51" t="s">
        <v>439</v>
      </c>
      <c r="K116" s="25" t="s">
        <v>158</v>
      </c>
      <c r="L116" s="33">
        <v>9</v>
      </c>
      <c r="M116" s="17" t="s">
        <v>331</v>
      </c>
      <c r="N116" s="15">
        <v>1585</v>
      </c>
      <c r="O116" s="15">
        <v>1</v>
      </c>
      <c r="P116" s="15" t="s">
        <v>341</v>
      </c>
      <c r="Q116" s="16">
        <v>9.37</v>
      </c>
      <c r="R116" s="242">
        <v>742.5725</v>
      </c>
      <c r="S116" s="239">
        <v>222.77175</v>
      </c>
      <c r="T116" s="241">
        <v>0.3</v>
      </c>
    </row>
    <row r="117" spans="1:20" ht="12" thickTop="1">
      <c r="A117" s="147" t="s">
        <v>69</v>
      </c>
      <c r="B117" s="143" t="s">
        <v>123</v>
      </c>
      <c r="C117" s="143" t="s">
        <v>162</v>
      </c>
      <c r="D117" s="150"/>
      <c r="E117" s="151" t="s">
        <v>65</v>
      </c>
      <c r="F117" s="150" t="s">
        <v>66</v>
      </c>
      <c r="G117" s="153" t="s">
        <v>423</v>
      </c>
      <c r="H117" s="143" t="s">
        <v>163</v>
      </c>
      <c r="I117" s="145">
        <v>6</v>
      </c>
      <c r="J117" s="50" t="s">
        <v>440</v>
      </c>
      <c r="K117" s="20" t="s">
        <v>76</v>
      </c>
      <c r="L117" s="32">
        <v>1</v>
      </c>
      <c r="M117" s="116" t="s">
        <v>332</v>
      </c>
      <c r="N117" s="10">
        <v>310</v>
      </c>
      <c r="O117" s="10">
        <v>1</v>
      </c>
      <c r="P117" s="22" t="s">
        <v>340</v>
      </c>
      <c r="Q117" s="23">
        <v>5.28</v>
      </c>
      <c r="R117" s="237">
        <v>278.25600000000003</v>
      </c>
      <c r="S117" s="237">
        <v>27.825600000000005</v>
      </c>
      <c r="T117" s="238">
        <v>0.1</v>
      </c>
    </row>
    <row r="118" spans="1:20" ht="11.25">
      <c r="A118" s="161"/>
      <c r="B118" s="163"/>
      <c r="C118" s="163"/>
      <c r="D118" s="157"/>
      <c r="E118" s="164"/>
      <c r="F118" s="157"/>
      <c r="G118" s="165"/>
      <c r="H118" s="159"/>
      <c r="I118" s="160"/>
      <c r="J118" s="78" t="s">
        <v>441</v>
      </c>
      <c r="K118" s="75" t="s">
        <v>169</v>
      </c>
      <c r="L118" s="79">
        <v>6</v>
      </c>
      <c r="M118" s="117" t="s">
        <v>332</v>
      </c>
      <c r="N118" s="56">
        <v>310</v>
      </c>
      <c r="O118" s="56">
        <v>1</v>
      </c>
      <c r="P118" s="55" t="s">
        <v>341</v>
      </c>
      <c r="Q118" s="26">
        <v>5.28</v>
      </c>
      <c r="R118" s="242">
        <v>1652.3</v>
      </c>
      <c r="S118" s="242">
        <v>495.69</v>
      </c>
      <c r="T118" s="252">
        <v>0.3</v>
      </c>
    </row>
    <row r="119" spans="1:20" ht="12" thickBot="1">
      <c r="A119" s="161"/>
      <c r="B119" s="163"/>
      <c r="C119" s="163"/>
      <c r="D119" s="157"/>
      <c r="E119" s="164"/>
      <c r="F119" s="157"/>
      <c r="G119" s="165"/>
      <c r="H119" s="159"/>
      <c r="I119" s="160"/>
      <c r="J119" s="78" t="s">
        <v>442</v>
      </c>
      <c r="K119" s="75" t="s">
        <v>170</v>
      </c>
      <c r="L119" s="79">
        <v>9</v>
      </c>
      <c r="M119" s="118" t="s">
        <v>332</v>
      </c>
      <c r="N119" s="56">
        <v>310</v>
      </c>
      <c r="O119" s="56">
        <v>1</v>
      </c>
      <c r="P119" s="55" t="s">
        <v>341</v>
      </c>
      <c r="Q119" s="26">
        <v>5.28</v>
      </c>
      <c r="R119" s="242">
        <v>716.1</v>
      </c>
      <c r="S119" s="242">
        <v>214.83</v>
      </c>
      <c r="T119" s="252">
        <v>0.3</v>
      </c>
    </row>
    <row r="120" spans="1:20" ht="12" thickTop="1">
      <c r="A120" s="147" t="s">
        <v>69</v>
      </c>
      <c r="B120" s="143" t="s">
        <v>123</v>
      </c>
      <c r="C120" s="143" t="s">
        <v>162</v>
      </c>
      <c r="D120" s="150"/>
      <c r="E120" s="151" t="s">
        <v>65</v>
      </c>
      <c r="F120" s="150" t="s">
        <v>66</v>
      </c>
      <c r="G120" s="153" t="s">
        <v>424</v>
      </c>
      <c r="H120" s="143" t="s">
        <v>171</v>
      </c>
      <c r="I120" s="145">
        <v>6</v>
      </c>
      <c r="J120" s="50" t="s">
        <v>443</v>
      </c>
      <c r="K120" s="20" t="s">
        <v>76</v>
      </c>
      <c r="L120" s="32">
        <v>1</v>
      </c>
      <c r="M120" s="116" t="s">
        <v>332</v>
      </c>
      <c r="N120" s="10">
        <v>310</v>
      </c>
      <c r="O120" s="10">
        <v>1</v>
      </c>
      <c r="P120" s="22" t="s">
        <v>340</v>
      </c>
      <c r="Q120" s="23">
        <v>9.37</v>
      </c>
      <c r="R120" s="237">
        <v>493.799</v>
      </c>
      <c r="S120" s="237">
        <v>49.3799</v>
      </c>
      <c r="T120" s="238">
        <v>0.1</v>
      </c>
    </row>
    <row r="121" spans="1:20" ht="22.5">
      <c r="A121" s="158"/>
      <c r="B121" s="156"/>
      <c r="C121" s="156"/>
      <c r="D121" s="159"/>
      <c r="E121" s="156"/>
      <c r="F121" s="157"/>
      <c r="G121" s="155"/>
      <c r="H121" s="159"/>
      <c r="I121" s="160"/>
      <c r="J121" s="51" t="s">
        <v>444</v>
      </c>
      <c r="K121" s="54" t="s">
        <v>164</v>
      </c>
      <c r="L121" s="33">
        <v>6</v>
      </c>
      <c r="M121" s="117" t="s">
        <v>332</v>
      </c>
      <c r="N121" s="15">
        <v>310</v>
      </c>
      <c r="O121" s="15">
        <v>1</v>
      </c>
      <c r="P121" s="15" t="s">
        <v>341</v>
      </c>
      <c r="Q121" s="16">
        <v>9.37</v>
      </c>
      <c r="R121" s="239">
        <v>2920.2</v>
      </c>
      <c r="S121" s="239">
        <v>876.06</v>
      </c>
      <c r="T121" s="241">
        <v>0.3</v>
      </c>
    </row>
    <row r="122" spans="1:20" ht="22.5">
      <c r="A122" s="158"/>
      <c r="B122" s="156"/>
      <c r="C122" s="156"/>
      <c r="D122" s="159"/>
      <c r="E122" s="156"/>
      <c r="F122" s="157"/>
      <c r="G122" s="155"/>
      <c r="H122" s="159"/>
      <c r="I122" s="160"/>
      <c r="J122" s="51" t="s">
        <v>445</v>
      </c>
      <c r="K122" s="54" t="s">
        <v>166</v>
      </c>
      <c r="L122" s="33">
        <v>4</v>
      </c>
      <c r="M122" s="117" t="s">
        <v>332</v>
      </c>
      <c r="N122" s="15">
        <v>310</v>
      </c>
      <c r="O122" s="15">
        <v>1</v>
      </c>
      <c r="P122" s="15" t="s">
        <v>341</v>
      </c>
      <c r="Q122" s="16">
        <v>9.37</v>
      </c>
      <c r="R122" s="242">
        <v>2904.7</v>
      </c>
      <c r="S122" s="239">
        <v>871.41</v>
      </c>
      <c r="T122" s="241">
        <v>0.3</v>
      </c>
    </row>
    <row r="123" spans="1:20" ht="22.5">
      <c r="A123" s="158"/>
      <c r="B123" s="156"/>
      <c r="C123" s="156"/>
      <c r="D123" s="159"/>
      <c r="E123" s="156"/>
      <c r="F123" s="157"/>
      <c r="G123" s="155"/>
      <c r="H123" s="159"/>
      <c r="I123" s="160"/>
      <c r="J123" s="51" t="s">
        <v>446</v>
      </c>
      <c r="K123" s="54" t="s">
        <v>167</v>
      </c>
      <c r="L123" s="33">
        <v>6</v>
      </c>
      <c r="M123" s="19" t="s">
        <v>332</v>
      </c>
      <c r="N123" s="15">
        <v>310</v>
      </c>
      <c r="O123" s="15">
        <v>1</v>
      </c>
      <c r="P123" s="15" t="s">
        <v>341</v>
      </c>
      <c r="Q123" s="16">
        <v>9.37</v>
      </c>
      <c r="R123" s="242">
        <v>1452.35</v>
      </c>
      <c r="S123" s="239">
        <v>435.705</v>
      </c>
      <c r="T123" s="241">
        <v>0.3</v>
      </c>
    </row>
    <row r="124" spans="1:20" ht="11.25">
      <c r="A124" s="158"/>
      <c r="B124" s="156"/>
      <c r="C124" s="156"/>
      <c r="D124" s="159"/>
      <c r="E124" s="156"/>
      <c r="F124" s="157"/>
      <c r="G124" s="155"/>
      <c r="H124" s="159"/>
      <c r="I124" s="160"/>
      <c r="J124" s="51" t="s">
        <v>447</v>
      </c>
      <c r="K124" s="54" t="s">
        <v>168</v>
      </c>
      <c r="L124" s="33">
        <v>6</v>
      </c>
      <c r="M124" s="19" t="s">
        <v>332</v>
      </c>
      <c r="N124" s="15">
        <v>310</v>
      </c>
      <c r="O124" s="15">
        <v>1</v>
      </c>
      <c r="P124" s="15" t="s">
        <v>341</v>
      </c>
      <c r="Q124" s="16">
        <v>9.37</v>
      </c>
      <c r="R124" s="242">
        <v>1346.175</v>
      </c>
      <c r="S124" s="239">
        <v>403.8525</v>
      </c>
      <c r="T124" s="241">
        <v>0.3</v>
      </c>
    </row>
    <row r="125" spans="1:20" ht="12" thickBot="1">
      <c r="A125" s="158"/>
      <c r="B125" s="156"/>
      <c r="C125" s="156"/>
      <c r="D125" s="163"/>
      <c r="E125" s="156"/>
      <c r="F125" s="157"/>
      <c r="G125" s="155"/>
      <c r="H125" s="144"/>
      <c r="I125" s="160"/>
      <c r="J125" s="51" t="s">
        <v>448</v>
      </c>
      <c r="K125" s="25" t="s">
        <v>174</v>
      </c>
      <c r="L125" s="33">
        <v>9</v>
      </c>
      <c r="M125" s="105" t="s">
        <v>332</v>
      </c>
      <c r="N125" s="15">
        <v>310</v>
      </c>
      <c r="O125" s="15">
        <v>1</v>
      </c>
      <c r="P125" s="15" t="s">
        <v>341</v>
      </c>
      <c r="Q125" s="16">
        <v>9.37</v>
      </c>
      <c r="R125" s="242">
        <v>145.235</v>
      </c>
      <c r="S125" s="239">
        <v>43.570499999999996</v>
      </c>
      <c r="T125" s="241">
        <v>0.3</v>
      </c>
    </row>
    <row r="126" spans="1:20" ht="12" thickTop="1">
      <c r="A126" s="147" t="s">
        <v>69</v>
      </c>
      <c r="B126" s="143" t="s">
        <v>123</v>
      </c>
      <c r="C126" s="143" t="s">
        <v>173</v>
      </c>
      <c r="D126" s="150" t="s">
        <v>175</v>
      </c>
      <c r="E126" s="151" t="s">
        <v>65</v>
      </c>
      <c r="F126" s="150" t="s">
        <v>66</v>
      </c>
      <c r="G126" s="153" t="s">
        <v>425</v>
      </c>
      <c r="H126" s="143" t="s">
        <v>172</v>
      </c>
      <c r="I126" s="145">
        <v>6</v>
      </c>
      <c r="J126" s="50" t="s">
        <v>449</v>
      </c>
      <c r="K126" s="20" t="s">
        <v>76</v>
      </c>
      <c r="L126" s="32">
        <v>1</v>
      </c>
      <c r="M126" s="21" t="s">
        <v>333</v>
      </c>
      <c r="N126" s="10">
        <v>2</v>
      </c>
      <c r="O126" s="10">
        <v>1</v>
      </c>
      <c r="P126" s="22" t="s">
        <v>340</v>
      </c>
      <c r="Q126" s="23">
        <v>9.37</v>
      </c>
      <c r="R126" s="237">
        <v>18.74</v>
      </c>
      <c r="S126" s="237">
        <v>1.8739999999999999</v>
      </c>
      <c r="T126" s="238">
        <v>0.1</v>
      </c>
    </row>
    <row r="127" spans="1:20" ht="12" thickBot="1">
      <c r="A127" s="158"/>
      <c r="B127" s="156"/>
      <c r="C127" s="156"/>
      <c r="D127" s="159"/>
      <c r="E127" s="156"/>
      <c r="F127" s="157"/>
      <c r="G127" s="155"/>
      <c r="H127" s="159"/>
      <c r="I127" s="160"/>
      <c r="J127" s="51" t="s">
        <v>450</v>
      </c>
      <c r="K127" s="25" t="s">
        <v>176</v>
      </c>
      <c r="L127" s="33">
        <v>6</v>
      </c>
      <c r="M127" s="19" t="s">
        <v>333</v>
      </c>
      <c r="N127" s="15">
        <v>2</v>
      </c>
      <c r="O127" s="15">
        <v>1</v>
      </c>
      <c r="P127" s="15" t="s">
        <v>341</v>
      </c>
      <c r="Q127" s="16">
        <v>9.37</v>
      </c>
      <c r="R127" s="239">
        <v>1751.6</v>
      </c>
      <c r="S127" s="239">
        <v>1050.96</v>
      </c>
      <c r="T127" s="241">
        <v>0.6</v>
      </c>
    </row>
    <row r="128" spans="1:20" ht="12" thickTop="1">
      <c r="A128" s="147" t="s">
        <v>69</v>
      </c>
      <c r="B128" s="143" t="s">
        <v>123</v>
      </c>
      <c r="C128" s="143" t="s">
        <v>183</v>
      </c>
      <c r="D128" s="150"/>
      <c r="E128" s="151" t="s">
        <v>65</v>
      </c>
      <c r="F128" s="150" t="s">
        <v>66</v>
      </c>
      <c r="G128" s="153" t="s">
        <v>357</v>
      </c>
      <c r="H128" s="143" t="s">
        <v>180</v>
      </c>
      <c r="I128" s="145">
        <v>6</v>
      </c>
      <c r="J128" s="50" t="s">
        <v>353</v>
      </c>
      <c r="K128" s="81" t="s">
        <v>76</v>
      </c>
      <c r="L128" s="32">
        <v>1</v>
      </c>
      <c r="M128" s="21" t="s">
        <v>334</v>
      </c>
      <c r="N128" s="10">
        <v>10</v>
      </c>
      <c r="O128" s="10">
        <v>1</v>
      </c>
      <c r="P128" s="22" t="s">
        <v>340</v>
      </c>
      <c r="Q128" s="23">
        <v>9.37</v>
      </c>
      <c r="R128" s="237">
        <v>15.929</v>
      </c>
      <c r="S128" s="237">
        <v>1.5929000000000002</v>
      </c>
      <c r="T128" s="238">
        <v>0.1</v>
      </c>
    </row>
    <row r="129" spans="1:20" ht="22.5">
      <c r="A129" s="158"/>
      <c r="B129" s="156"/>
      <c r="C129" s="156"/>
      <c r="D129" s="159"/>
      <c r="E129" s="156"/>
      <c r="F129" s="157"/>
      <c r="G129" s="155"/>
      <c r="H129" s="159"/>
      <c r="I129" s="160"/>
      <c r="J129" s="51" t="s">
        <v>354</v>
      </c>
      <c r="K129" s="54" t="s">
        <v>181</v>
      </c>
      <c r="L129" s="33">
        <v>5</v>
      </c>
      <c r="M129" s="17" t="s">
        <v>334</v>
      </c>
      <c r="N129" s="15">
        <v>10</v>
      </c>
      <c r="O129" s="15">
        <v>1</v>
      </c>
      <c r="P129" s="15" t="s">
        <v>341</v>
      </c>
      <c r="Q129" s="16">
        <v>9.37</v>
      </c>
      <c r="R129" s="239">
        <v>4.685</v>
      </c>
      <c r="S129" s="239">
        <v>1.4054999999999997</v>
      </c>
      <c r="T129" s="241">
        <v>0.3</v>
      </c>
    </row>
    <row r="130" spans="1:20" ht="11.25">
      <c r="A130" s="158"/>
      <c r="B130" s="156"/>
      <c r="C130" s="156"/>
      <c r="D130" s="159"/>
      <c r="E130" s="156"/>
      <c r="F130" s="157"/>
      <c r="G130" s="155"/>
      <c r="H130" s="159"/>
      <c r="I130" s="160"/>
      <c r="J130" s="51" t="s">
        <v>451</v>
      </c>
      <c r="K130" s="25" t="s">
        <v>182</v>
      </c>
      <c r="L130" s="33">
        <v>6</v>
      </c>
      <c r="M130" s="17" t="s">
        <v>334</v>
      </c>
      <c r="N130" s="15">
        <v>10</v>
      </c>
      <c r="O130" s="15">
        <v>1</v>
      </c>
      <c r="P130" s="15" t="s">
        <v>341</v>
      </c>
      <c r="Q130" s="16">
        <v>9.37</v>
      </c>
      <c r="R130" s="242">
        <v>43.425</v>
      </c>
      <c r="S130" s="239">
        <v>13.0275</v>
      </c>
      <c r="T130" s="241">
        <v>0.3</v>
      </c>
    </row>
    <row r="131" spans="1:20" ht="22.5">
      <c r="A131" s="158"/>
      <c r="B131" s="156"/>
      <c r="C131" s="156"/>
      <c r="D131" s="159"/>
      <c r="E131" s="156"/>
      <c r="F131" s="157"/>
      <c r="G131" s="155"/>
      <c r="H131" s="159"/>
      <c r="I131" s="160"/>
      <c r="J131" s="51" t="s">
        <v>452</v>
      </c>
      <c r="K131" s="54" t="s">
        <v>184</v>
      </c>
      <c r="L131" s="33">
        <v>9</v>
      </c>
      <c r="M131" s="17" t="s">
        <v>334</v>
      </c>
      <c r="N131" s="15">
        <v>10</v>
      </c>
      <c r="O131" s="15">
        <v>1</v>
      </c>
      <c r="P131" s="15" t="s">
        <v>341</v>
      </c>
      <c r="Q131" s="16">
        <v>9.37</v>
      </c>
      <c r="R131" s="242">
        <v>4.685</v>
      </c>
      <c r="S131" s="239">
        <v>1.4054999999999997</v>
      </c>
      <c r="T131" s="241">
        <v>0.3</v>
      </c>
    </row>
    <row r="132" spans="1:20" ht="45.75" thickBot="1">
      <c r="A132" s="158"/>
      <c r="B132" s="156"/>
      <c r="C132" s="156"/>
      <c r="D132" s="159"/>
      <c r="E132" s="156"/>
      <c r="F132" s="157"/>
      <c r="G132" s="155"/>
      <c r="H132" s="159"/>
      <c r="I132" s="160"/>
      <c r="J132" s="51" t="s">
        <v>453</v>
      </c>
      <c r="K132" s="54" t="s">
        <v>185</v>
      </c>
      <c r="L132" s="33">
        <v>6</v>
      </c>
      <c r="M132" s="17" t="s">
        <v>334</v>
      </c>
      <c r="N132" s="15">
        <v>10</v>
      </c>
      <c r="O132" s="15">
        <v>1</v>
      </c>
      <c r="P132" s="15" t="s">
        <v>341</v>
      </c>
      <c r="Q132" s="16">
        <v>9.37</v>
      </c>
      <c r="R132" s="242">
        <v>46.85</v>
      </c>
      <c r="S132" s="239">
        <v>14.055</v>
      </c>
      <c r="T132" s="241">
        <v>0.3</v>
      </c>
    </row>
    <row r="133" spans="1:20" ht="12" thickTop="1">
      <c r="A133" s="147" t="s">
        <v>69</v>
      </c>
      <c r="B133" s="143" t="s">
        <v>123</v>
      </c>
      <c r="C133" s="143" t="s">
        <v>186</v>
      </c>
      <c r="D133" s="150"/>
      <c r="E133" s="151" t="s">
        <v>65</v>
      </c>
      <c r="F133" s="150" t="s">
        <v>66</v>
      </c>
      <c r="G133" s="153" t="s">
        <v>426</v>
      </c>
      <c r="H133" s="143" t="s">
        <v>179</v>
      </c>
      <c r="I133" s="145">
        <v>6</v>
      </c>
      <c r="J133" s="50" t="s">
        <v>454</v>
      </c>
      <c r="K133" s="20" t="s">
        <v>76</v>
      </c>
      <c r="L133" s="32">
        <v>1</v>
      </c>
      <c r="M133" s="21" t="s">
        <v>334</v>
      </c>
      <c r="N133" s="10">
        <v>10</v>
      </c>
      <c r="O133" s="10">
        <v>1</v>
      </c>
      <c r="P133" s="22" t="s">
        <v>340</v>
      </c>
      <c r="Q133" s="23">
        <v>5.28</v>
      </c>
      <c r="R133" s="237">
        <v>8.976</v>
      </c>
      <c r="S133" s="237">
        <v>0.8976000000000002</v>
      </c>
      <c r="T133" s="238">
        <v>0.1</v>
      </c>
    </row>
    <row r="134" spans="1:20" ht="33.75">
      <c r="A134" s="158"/>
      <c r="B134" s="156"/>
      <c r="C134" s="156"/>
      <c r="D134" s="159"/>
      <c r="E134" s="156"/>
      <c r="F134" s="157"/>
      <c r="G134" s="155"/>
      <c r="H134" s="159"/>
      <c r="I134" s="160"/>
      <c r="J134" s="51" t="s">
        <v>455</v>
      </c>
      <c r="K134" s="54" t="s">
        <v>187</v>
      </c>
      <c r="L134" s="33">
        <v>6</v>
      </c>
      <c r="M134" s="17" t="s">
        <v>406</v>
      </c>
      <c r="N134" s="15">
        <v>5</v>
      </c>
      <c r="O134" s="15">
        <v>1</v>
      </c>
      <c r="P134" s="15" t="s">
        <v>341</v>
      </c>
      <c r="Q134" s="16">
        <v>5.28</v>
      </c>
      <c r="R134" s="239">
        <v>58.95</v>
      </c>
      <c r="S134" s="239">
        <v>35.37</v>
      </c>
      <c r="T134" s="241">
        <v>0.6</v>
      </c>
    </row>
    <row r="135" spans="1:20" ht="33.75">
      <c r="A135" s="158"/>
      <c r="B135" s="156"/>
      <c r="C135" s="156"/>
      <c r="D135" s="159"/>
      <c r="E135" s="156"/>
      <c r="F135" s="157"/>
      <c r="G135" s="155"/>
      <c r="H135" s="159"/>
      <c r="I135" s="160"/>
      <c r="J135" s="51" t="s">
        <v>456</v>
      </c>
      <c r="K135" s="54" t="s">
        <v>407</v>
      </c>
      <c r="L135" s="33">
        <v>9</v>
      </c>
      <c r="M135" s="15" t="s">
        <v>406</v>
      </c>
      <c r="N135" s="15">
        <v>5</v>
      </c>
      <c r="O135" s="15">
        <v>1</v>
      </c>
      <c r="P135" s="15" t="s">
        <v>341</v>
      </c>
      <c r="Q135" s="16">
        <v>5.28</v>
      </c>
      <c r="R135" s="242">
        <v>11.55</v>
      </c>
      <c r="S135" s="239">
        <v>3.465</v>
      </c>
      <c r="T135" s="241">
        <v>0.3</v>
      </c>
    </row>
    <row r="136" spans="1:20" ht="23.25" thickBot="1">
      <c r="A136" s="158"/>
      <c r="B136" s="156"/>
      <c r="C136" s="156"/>
      <c r="D136" s="163"/>
      <c r="E136" s="156"/>
      <c r="F136" s="157"/>
      <c r="G136" s="155"/>
      <c r="H136" s="144"/>
      <c r="I136" s="160"/>
      <c r="J136" s="51" t="s">
        <v>457</v>
      </c>
      <c r="K136" s="54" t="s">
        <v>408</v>
      </c>
      <c r="L136" s="33">
        <v>9</v>
      </c>
      <c r="M136" s="15" t="s">
        <v>334</v>
      </c>
      <c r="N136" s="15">
        <v>10</v>
      </c>
      <c r="O136" s="15">
        <v>1</v>
      </c>
      <c r="P136" s="15" t="s">
        <v>341</v>
      </c>
      <c r="Q136" s="16">
        <v>5.28</v>
      </c>
      <c r="R136" s="242">
        <v>132.2</v>
      </c>
      <c r="S136" s="239">
        <v>39.66</v>
      </c>
      <c r="T136" s="241">
        <v>0.3</v>
      </c>
    </row>
    <row r="137" spans="1:20" ht="12" thickTop="1">
      <c r="A137" s="147" t="s">
        <v>69</v>
      </c>
      <c r="B137" s="143" t="s">
        <v>123</v>
      </c>
      <c r="C137" s="143" t="s">
        <v>186</v>
      </c>
      <c r="D137" s="150"/>
      <c r="E137" s="151" t="s">
        <v>65</v>
      </c>
      <c r="F137" s="150" t="s">
        <v>66</v>
      </c>
      <c r="G137" s="153" t="s">
        <v>427</v>
      </c>
      <c r="H137" s="143" t="s">
        <v>188</v>
      </c>
      <c r="I137" s="145">
        <v>6</v>
      </c>
      <c r="J137" s="50" t="s">
        <v>458</v>
      </c>
      <c r="K137" s="20" t="s">
        <v>76</v>
      </c>
      <c r="L137" s="32">
        <v>1</v>
      </c>
      <c r="M137" s="21" t="s">
        <v>334</v>
      </c>
      <c r="N137" s="10">
        <v>10</v>
      </c>
      <c r="O137" s="10">
        <v>1</v>
      </c>
      <c r="P137" s="22" t="s">
        <v>340</v>
      </c>
      <c r="Q137" s="23">
        <v>9.37</v>
      </c>
      <c r="R137" s="237">
        <v>15.929</v>
      </c>
      <c r="S137" s="237">
        <v>1.5929000000000002</v>
      </c>
      <c r="T137" s="238">
        <v>0.1</v>
      </c>
    </row>
    <row r="138" spans="1:20" ht="33.75">
      <c r="A138" s="158"/>
      <c r="B138" s="156"/>
      <c r="C138" s="156"/>
      <c r="D138" s="159"/>
      <c r="E138" s="156"/>
      <c r="F138" s="157"/>
      <c r="G138" s="155"/>
      <c r="H138" s="159"/>
      <c r="I138" s="160"/>
      <c r="J138" s="51" t="s">
        <v>459</v>
      </c>
      <c r="K138" s="54" t="s">
        <v>187</v>
      </c>
      <c r="L138" s="33">
        <v>9</v>
      </c>
      <c r="M138" s="17" t="s">
        <v>406</v>
      </c>
      <c r="N138" s="15">
        <v>5</v>
      </c>
      <c r="O138" s="15">
        <v>1</v>
      </c>
      <c r="P138" s="15" t="s">
        <v>341</v>
      </c>
      <c r="Q138" s="16">
        <v>9.37</v>
      </c>
      <c r="R138" s="239">
        <v>125.4</v>
      </c>
      <c r="S138" s="239">
        <v>75.24</v>
      </c>
      <c r="T138" s="241">
        <v>0.6</v>
      </c>
    </row>
    <row r="139" spans="1:20" ht="11.25">
      <c r="A139" s="158"/>
      <c r="B139" s="156"/>
      <c r="C139" s="156"/>
      <c r="D139" s="159"/>
      <c r="E139" s="156"/>
      <c r="F139" s="157"/>
      <c r="G139" s="155"/>
      <c r="H139" s="159"/>
      <c r="I139" s="160"/>
      <c r="J139" s="51" t="s">
        <v>460</v>
      </c>
      <c r="K139" s="54" t="s">
        <v>177</v>
      </c>
      <c r="L139" s="33">
        <v>6</v>
      </c>
      <c r="M139" s="17" t="s">
        <v>334</v>
      </c>
      <c r="N139" s="15">
        <v>10</v>
      </c>
      <c r="O139" s="15">
        <v>1</v>
      </c>
      <c r="P139" s="15" t="s">
        <v>341</v>
      </c>
      <c r="Q139" s="16">
        <v>9.37</v>
      </c>
      <c r="R139" s="242">
        <v>94.2</v>
      </c>
      <c r="S139" s="239">
        <v>37.68</v>
      </c>
      <c r="T139" s="241">
        <v>0.4</v>
      </c>
    </row>
    <row r="140" spans="1:20" ht="22.5">
      <c r="A140" s="158"/>
      <c r="B140" s="156"/>
      <c r="C140" s="156"/>
      <c r="D140" s="159"/>
      <c r="E140" s="156"/>
      <c r="F140" s="157"/>
      <c r="G140" s="155"/>
      <c r="H140" s="159"/>
      <c r="I140" s="160"/>
      <c r="J140" s="51" t="s">
        <v>461</v>
      </c>
      <c r="K140" s="54" t="s">
        <v>178</v>
      </c>
      <c r="L140" s="33">
        <v>9</v>
      </c>
      <c r="M140" s="17" t="s">
        <v>334</v>
      </c>
      <c r="N140" s="15">
        <v>10</v>
      </c>
      <c r="O140" s="15">
        <v>1</v>
      </c>
      <c r="P140" s="15" t="s">
        <v>341</v>
      </c>
      <c r="Q140" s="16">
        <v>9.37</v>
      </c>
      <c r="R140" s="242">
        <v>33.325</v>
      </c>
      <c r="S140" s="239">
        <v>13.33</v>
      </c>
      <c r="T140" s="241">
        <v>0.4</v>
      </c>
    </row>
    <row r="141" spans="1:20" ht="22.5">
      <c r="A141" s="158"/>
      <c r="B141" s="156"/>
      <c r="C141" s="156"/>
      <c r="D141" s="159"/>
      <c r="E141" s="156"/>
      <c r="F141" s="157"/>
      <c r="G141" s="155"/>
      <c r="H141" s="159"/>
      <c r="I141" s="160"/>
      <c r="J141" s="51" t="s">
        <v>462</v>
      </c>
      <c r="K141" s="54" t="s">
        <v>189</v>
      </c>
      <c r="L141" s="33">
        <v>6</v>
      </c>
      <c r="M141" s="17" t="s">
        <v>334</v>
      </c>
      <c r="N141" s="15">
        <v>10</v>
      </c>
      <c r="O141" s="15">
        <v>1</v>
      </c>
      <c r="P141" s="15" t="s">
        <v>341</v>
      </c>
      <c r="Q141" s="16">
        <v>9.37</v>
      </c>
      <c r="R141" s="242">
        <v>4.685</v>
      </c>
      <c r="S141" s="239">
        <v>1.4054999999999997</v>
      </c>
      <c r="T141" s="241">
        <v>0.3</v>
      </c>
    </row>
    <row r="142" spans="1:20" ht="34.5" thickBot="1">
      <c r="A142" s="158"/>
      <c r="B142" s="156"/>
      <c r="C142" s="156"/>
      <c r="D142" s="163"/>
      <c r="E142" s="156"/>
      <c r="F142" s="157"/>
      <c r="G142" s="155"/>
      <c r="H142" s="144"/>
      <c r="I142" s="160"/>
      <c r="J142" s="51" t="s">
        <v>463</v>
      </c>
      <c r="K142" s="54" t="s">
        <v>190</v>
      </c>
      <c r="L142" s="33">
        <v>6</v>
      </c>
      <c r="M142" s="70" t="s">
        <v>334</v>
      </c>
      <c r="N142" s="70">
        <v>10</v>
      </c>
      <c r="O142" s="15">
        <v>1</v>
      </c>
      <c r="P142" s="15" t="s">
        <v>341</v>
      </c>
      <c r="Q142" s="16">
        <v>9.37</v>
      </c>
      <c r="R142" s="242">
        <v>15.929</v>
      </c>
      <c r="S142" s="239">
        <v>4.7787</v>
      </c>
      <c r="T142" s="241">
        <v>0.3</v>
      </c>
    </row>
    <row r="143" spans="1:20" ht="12" thickTop="1">
      <c r="A143" s="147" t="s">
        <v>69</v>
      </c>
      <c r="B143" s="143" t="s">
        <v>123</v>
      </c>
      <c r="C143" s="143" t="s">
        <v>198</v>
      </c>
      <c r="D143" s="150" t="s">
        <v>175</v>
      </c>
      <c r="E143" s="151" t="s">
        <v>65</v>
      </c>
      <c r="F143" s="150" t="s">
        <v>66</v>
      </c>
      <c r="G143" s="153" t="s">
        <v>428</v>
      </c>
      <c r="H143" s="143" t="s">
        <v>199</v>
      </c>
      <c r="I143" s="145">
        <v>6</v>
      </c>
      <c r="J143" s="50" t="s">
        <v>464</v>
      </c>
      <c r="K143" s="20" t="s">
        <v>76</v>
      </c>
      <c r="L143" s="32">
        <v>1</v>
      </c>
      <c r="M143" s="80" t="s">
        <v>335</v>
      </c>
      <c r="N143" s="56">
        <v>5</v>
      </c>
      <c r="O143" s="10">
        <v>1</v>
      </c>
      <c r="P143" s="22" t="s">
        <v>340</v>
      </c>
      <c r="Q143" s="23">
        <v>9.37</v>
      </c>
      <c r="R143" s="237">
        <v>7.9645</v>
      </c>
      <c r="S143" s="237">
        <v>0.7964500000000001</v>
      </c>
      <c r="T143" s="238">
        <v>0.1</v>
      </c>
    </row>
    <row r="144" spans="1:20" ht="11.25">
      <c r="A144" s="161"/>
      <c r="B144" s="163"/>
      <c r="C144" s="163"/>
      <c r="D144" s="157"/>
      <c r="E144" s="164"/>
      <c r="F144" s="157"/>
      <c r="G144" s="165"/>
      <c r="H144" s="159"/>
      <c r="I144" s="160"/>
      <c r="J144" s="78" t="s">
        <v>465</v>
      </c>
      <c r="K144" s="75" t="s">
        <v>200</v>
      </c>
      <c r="L144" s="79">
        <v>3</v>
      </c>
      <c r="M144" s="80" t="s">
        <v>335</v>
      </c>
      <c r="N144" s="56">
        <v>5</v>
      </c>
      <c r="O144" s="56">
        <v>1</v>
      </c>
      <c r="P144" s="55" t="s">
        <v>341</v>
      </c>
      <c r="Q144" s="26">
        <v>9.37</v>
      </c>
      <c r="R144" s="242">
        <v>46.85</v>
      </c>
      <c r="S144" s="242">
        <v>18.74</v>
      </c>
      <c r="T144" s="252">
        <v>0.4</v>
      </c>
    </row>
    <row r="145" spans="1:20" ht="22.5">
      <c r="A145" s="161"/>
      <c r="B145" s="163"/>
      <c r="C145" s="163"/>
      <c r="D145" s="157"/>
      <c r="E145" s="164"/>
      <c r="F145" s="157"/>
      <c r="G145" s="165"/>
      <c r="H145" s="159"/>
      <c r="I145" s="160"/>
      <c r="J145" s="78" t="s">
        <v>466</v>
      </c>
      <c r="K145" s="77" t="s">
        <v>201</v>
      </c>
      <c r="L145" s="79">
        <v>6</v>
      </c>
      <c r="M145" s="80" t="s">
        <v>335</v>
      </c>
      <c r="N145" s="56">
        <v>5</v>
      </c>
      <c r="O145" s="56">
        <v>1</v>
      </c>
      <c r="P145" s="55" t="s">
        <v>341</v>
      </c>
      <c r="Q145" s="26">
        <v>9.37</v>
      </c>
      <c r="R145" s="242">
        <v>46.85</v>
      </c>
      <c r="S145" s="242">
        <v>14.055</v>
      </c>
      <c r="T145" s="252">
        <v>0.3</v>
      </c>
    </row>
    <row r="146" spans="1:20" ht="11.25">
      <c r="A146" s="161"/>
      <c r="B146" s="163"/>
      <c r="C146" s="163"/>
      <c r="D146" s="157"/>
      <c r="E146" s="164"/>
      <c r="F146" s="157"/>
      <c r="G146" s="165"/>
      <c r="H146" s="159"/>
      <c r="I146" s="160"/>
      <c r="J146" s="78" t="s">
        <v>467</v>
      </c>
      <c r="K146" s="75" t="s">
        <v>202</v>
      </c>
      <c r="L146" s="79">
        <v>6</v>
      </c>
      <c r="M146" s="80" t="s">
        <v>335</v>
      </c>
      <c r="N146" s="56">
        <v>5</v>
      </c>
      <c r="O146" s="56">
        <v>1</v>
      </c>
      <c r="P146" s="55" t="s">
        <v>341</v>
      </c>
      <c r="Q146" s="26">
        <v>9.37</v>
      </c>
      <c r="R146" s="242">
        <v>21.7125</v>
      </c>
      <c r="S146" s="242">
        <v>6.51375</v>
      </c>
      <c r="T146" s="252">
        <v>0.3</v>
      </c>
    </row>
    <row r="147" spans="1:20" ht="12" thickBot="1">
      <c r="A147" s="162"/>
      <c r="B147" s="159"/>
      <c r="C147" s="159"/>
      <c r="D147" s="157"/>
      <c r="E147" s="157"/>
      <c r="F147" s="157"/>
      <c r="G147" s="166"/>
      <c r="H147" s="159"/>
      <c r="I147" s="160"/>
      <c r="J147" s="85" t="s">
        <v>468</v>
      </c>
      <c r="K147" s="86" t="s">
        <v>165</v>
      </c>
      <c r="L147" s="87">
        <v>9</v>
      </c>
      <c r="M147" s="88" t="s">
        <v>335</v>
      </c>
      <c r="N147" s="89">
        <v>5</v>
      </c>
      <c r="O147" s="89">
        <v>1</v>
      </c>
      <c r="P147" s="90" t="s">
        <v>341</v>
      </c>
      <c r="Q147" s="91">
        <v>9.37</v>
      </c>
      <c r="R147" s="243">
        <v>16.6625</v>
      </c>
      <c r="S147" s="243">
        <v>4.99875</v>
      </c>
      <c r="T147" s="253">
        <v>0.3</v>
      </c>
    </row>
    <row r="148" spans="1:20" ht="12" thickTop="1">
      <c r="A148" s="217" t="s">
        <v>69</v>
      </c>
      <c r="B148" s="191" t="s">
        <v>123</v>
      </c>
      <c r="C148" s="191" t="s">
        <v>212</v>
      </c>
      <c r="D148" s="210" t="s">
        <v>297</v>
      </c>
      <c r="E148" s="150" t="s">
        <v>65</v>
      </c>
      <c r="F148" s="150" t="s">
        <v>66</v>
      </c>
      <c r="G148" s="215" t="s">
        <v>358</v>
      </c>
      <c r="H148" s="191" t="s">
        <v>290</v>
      </c>
      <c r="I148" s="145">
        <v>6</v>
      </c>
      <c r="J148" s="50" t="s">
        <v>355</v>
      </c>
      <c r="K148" s="20" t="s">
        <v>76</v>
      </c>
      <c r="L148" s="32">
        <v>1</v>
      </c>
      <c r="M148" s="21" t="s">
        <v>300</v>
      </c>
      <c r="N148" s="10">
        <v>155</v>
      </c>
      <c r="O148" s="10">
        <v>1</v>
      </c>
      <c r="P148" s="22" t="s">
        <v>340</v>
      </c>
      <c r="Q148" s="23">
        <v>9.37</v>
      </c>
      <c r="R148" s="237">
        <v>246.8995</v>
      </c>
      <c r="S148" s="237">
        <v>24.68995</v>
      </c>
      <c r="T148" s="238">
        <v>0.1</v>
      </c>
    </row>
    <row r="149" spans="1:20" ht="34.5" thickBot="1">
      <c r="A149" s="218"/>
      <c r="B149" s="144"/>
      <c r="C149" s="144"/>
      <c r="D149" s="219"/>
      <c r="E149" s="152"/>
      <c r="F149" s="152"/>
      <c r="G149" s="216"/>
      <c r="H149" s="144"/>
      <c r="I149" s="146"/>
      <c r="J149" s="92" t="s">
        <v>356</v>
      </c>
      <c r="K149" s="98" t="s">
        <v>213</v>
      </c>
      <c r="L149" s="93">
        <v>6</v>
      </c>
      <c r="M149" s="94" t="s">
        <v>300</v>
      </c>
      <c r="N149" s="95">
        <v>155</v>
      </c>
      <c r="O149" s="95">
        <v>1</v>
      </c>
      <c r="P149" s="96" t="s">
        <v>341</v>
      </c>
      <c r="Q149" s="97">
        <v>9.37</v>
      </c>
      <c r="R149" s="254">
        <v>65844</v>
      </c>
      <c r="S149" s="254">
        <v>39506.4</v>
      </c>
      <c r="T149" s="255">
        <v>0.6</v>
      </c>
    </row>
    <row r="150" spans="1:20" ht="12" thickTop="1">
      <c r="A150" s="147" t="s">
        <v>69</v>
      </c>
      <c r="B150" s="143" t="s">
        <v>123</v>
      </c>
      <c r="C150" s="143" t="s">
        <v>203</v>
      </c>
      <c r="D150" s="150"/>
      <c r="E150" s="151" t="s">
        <v>65</v>
      </c>
      <c r="F150" s="150" t="s">
        <v>66</v>
      </c>
      <c r="G150" s="153" t="s">
        <v>293</v>
      </c>
      <c r="H150" s="143" t="s">
        <v>204</v>
      </c>
      <c r="I150" s="145">
        <v>5</v>
      </c>
      <c r="J150" s="50" t="s">
        <v>294</v>
      </c>
      <c r="K150" s="20" t="s">
        <v>76</v>
      </c>
      <c r="L150" s="32">
        <v>1</v>
      </c>
      <c r="M150" s="21" t="s">
        <v>300</v>
      </c>
      <c r="N150" s="10">
        <v>155</v>
      </c>
      <c r="O150" s="10">
        <v>1</v>
      </c>
      <c r="P150" s="22" t="s">
        <v>340</v>
      </c>
      <c r="Q150" s="23">
        <v>9.37</v>
      </c>
      <c r="R150" s="237">
        <v>246.8995</v>
      </c>
      <c r="S150" s="237">
        <v>24.68995</v>
      </c>
      <c r="T150" s="238">
        <v>0.1</v>
      </c>
    </row>
    <row r="151" spans="1:20" ht="23.25" thickBot="1">
      <c r="A151" s="148"/>
      <c r="B151" s="149"/>
      <c r="C151" s="149"/>
      <c r="D151" s="144"/>
      <c r="E151" s="149"/>
      <c r="F151" s="152"/>
      <c r="G151" s="154"/>
      <c r="H151" s="144"/>
      <c r="I151" s="146"/>
      <c r="J151" s="74" t="s">
        <v>295</v>
      </c>
      <c r="K151" s="82" t="s">
        <v>205</v>
      </c>
      <c r="L151" s="68">
        <v>6</v>
      </c>
      <c r="M151" s="69" t="s">
        <v>300</v>
      </c>
      <c r="N151" s="70">
        <v>155</v>
      </c>
      <c r="O151" s="70">
        <v>12</v>
      </c>
      <c r="P151" s="70" t="s">
        <v>341</v>
      </c>
      <c r="Q151" s="71">
        <v>9.37</v>
      </c>
      <c r="R151" s="256">
        <v>34949.4</v>
      </c>
      <c r="S151" s="256">
        <v>20969.64</v>
      </c>
      <c r="T151" s="257">
        <v>0.6</v>
      </c>
    </row>
    <row r="152" spans="1:20" ht="12" customHeight="1" thickTop="1">
      <c r="A152" s="58"/>
      <c r="B152" s="58"/>
      <c r="C152" s="58"/>
      <c r="D152" s="58"/>
      <c r="E152" s="58"/>
      <c r="F152" s="60"/>
      <c r="G152" s="61"/>
      <c r="H152" s="58"/>
      <c r="I152" s="61"/>
      <c r="J152" s="62">
        <f>COUNTA(J23:J151)</f>
        <v>129</v>
      </c>
      <c r="K152" s="67"/>
      <c r="L152" s="62"/>
      <c r="M152" s="63"/>
      <c r="N152" s="63"/>
      <c r="O152" s="63"/>
      <c r="P152" s="63"/>
      <c r="Q152" s="64"/>
      <c r="R152" s="258">
        <f>SUM(R23:R151)</f>
        <v>5821935.098799996</v>
      </c>
      <c r="S152" s="258">
        <f>SUM(S23:S151)</f>
        <v>3429393.7786100004</v>
      </c>
      <c r="T152" s="259"/>
    </row>
    <row r="153" spans="1:20" ht="12" customHeight="1">
      <c r="A153" s="58"/>
      <c r="B153" s="58"/>
      <c r="C153" s="58"/>
      <c r="D153" s="58"/>
      <c r="E153" s="58"/>
      <c r="F153" s="60"/>
      <c r="G153" s="61"/>
      <c r="H153" s="58"/>
      <c r="I153" s="61"/>
      <c r="J153" s="62"/>
      <c r="K153" s="67"/>
      <c r="L153" s="62"/>
      <c r="M153" s="63"/>
      <c r="N153" s="63"/>
      <c r="O153" s="63"/>
      <c r="P153" s="63"/>
      <c r="Q153" s="64"/>
      <c r="R153" s="258"/>
      <c r="S153" s="258"/>
      <c r="T153" s="259"/>
    </row>
    <row r="154" spans="1:20" ht="12" customHeight="1">
      <c r="A154" s="58"/>
      <c r="B154" s="58"/>
      <c r="C154" s="58"/>
      <c r="D154" s="58"/>
      <c r="E154" s="58"/>
      <c r="F154" s="60"/>
      <c r="G154" s="61"/>
      <c r="H154" s="58"/>
      <c r="I154" s="61"/>
      <c r="J154" s="62"/>
      <c r="K154" s="67"/>
      <c r="L154" s="62"/>
      <c r="M154" s="63"/>
      <c r="N154" s="63"/>
      <c r="O154" s="63"/>
      <c r="P154" s="63"/>
      <c r="Q154" s="64"/>
      <c r="R154" s="258"/>
      <c r="S154" s="258"/>
      <c r="T154" s="259"/>
    </row>
    <row r="155" spans="1:20" ht="12" customHeight="1">
      <c r="A155" s="58"/>
      <c r="B155" s="58"/>
      <c r="C155" s="58"/>
      <c r="D155" s="58"/>
      <c r="E155" s="58"/>
      <c r="F155" s="60"/>
      <c r="G155" s="61"/>
      <c r="H155" s="58"/>
      <c r="I155" s="61"/>
      <c r="J155" s="62"/>
      <c r="K155" s="67"/>
      <c r="L155" s="62"/>
      <c r="M155" s="63"/>
      <c r="N155" s="63"/>
      <c r="O155" s="63"/>
      <c r="P155" s="63"/>
      <c r="Q155" s="64"/>
      <c r="R155" s="258"/>
      <c r="S155" s="258"/>
      <c r="T155" s="259"/>
    </row>
    <row r="156" spans="1:20" ht="12" customHeight="1">
      <c r="A156" s="58"/>
      <c r="B156" s="58"/>
      <c r="C156" s="58"/>
      <c r="D156" s="58"/>
      <c r="E156" s="58"/>
      <c r="F156" s="60"/>
      <c r="G156" s="61"/>
      <c r="H156" s="58"/>
      <c r="I156" s="61"/>
      <c r="J156" s="62"/>
      <c r="K156" s="67"/>
      <c r="L156" s="62"/>
      <c r="M156" s="63"/>
      <c r="N156" s="63"/>
      <c r="O156" s="63"/>
      <c r="P156" s="63"/>
      <c r="Q156" s="64"/>
      <c r="R156" s="258"/>
      <c r="S156" s="258"/>
      <c r="T156" s="259"/>
    </row>
    <row r="157" spans="1:20" ht="12" customHeight="1">
      <c r="A157" s="58"/>
      <c r="B157" s="58"/>
      <c r="C157" s="58"/>
      <c r="D157" s="58"/>
      <c r="E157" s="58"/>
      <c r="F157" s="60"/>
      <c r="G157" s="61"/>
      <c r="H157" s="58"/>
      <c r="I157" s="61"/>
      <c r="J157" s="62"/>
      <c r="K157" s="67"/>
      <c r="L157" s="62"/>
      <c r="M157" s="63"/>
      <c r="N157" s="63"/>
      <c r="O157" s="63"/>
      <c r="P157" s="63"/>
      <c r="Q157" s="64"/>
      <c r="R157" s="258"/>
      <c r="S157" s="258"/>
      <c r="T157" s="259"/>
    </row>
    <row r="158" spans="1:20" ht="12" customHeight="1">
      <c r="A158" s="58"/>
      <c r="B158" s="58"/>
      <c r="C158" s="58"/>
      <c r="D158" s="58"/>
      <c r="E158" s="58"/>
      <c r="F158" s="60"/>
      <c r="G158" s="61"/>
      <c r="H158" s="58"/>
      <c r="I158" s="61"/>
      <c r="J158" s="62"/>
      <c r="K158" s="67"/>
      <c r="L158" s="62"/>
      <c r="M158" s="63"/>
      <c r="N158" s="63"/>
      <c r="O158" s="63"/>
      <c r="P158" s="63"/>
      <c r="Q158" s="64"/>
      <c r="R158" s="258"/>
      <c r="S158" s="258"/>
      <c r="T158" s="259"/>
    </row>
    <row r="159" spans="1:20" ht="12" customHeight="1">
      <c r="A159" s="58"/>
      <c r="B159" s="58"/>
      <c r="C159" s="58"/>
      <c r="D159" s="58"/>
      <c r="E159" s="58"/>
      <c r="F159" s="60"/>
      <c r="G159" s="61"/>
      <c r="H159" s="58"/>
      <c r="I159" s="61"/>
      <c r="J159" s="62"/>
      <c r="K159" s="67"/>
      <c r="L159" s="62"/>
      <c r="M159" s="63"/>
      <c r="N159" s="63"/>
      <c r="O159" s="63"/>
      <c r="P159" s="63"/>
      <c r="Q159" s="64"/>
      <c r="R159" s="258"/>
      <c r="S159" s="258"/>
      <c r="T159" s="259"/>
    </row>
    <row r="160" spans="1:20" ht="12" customHeight="1">
      <c r="A160" s="58"/>
      <c r="B160" s="58"/>
      <c r="C160" s="58"/>
      <c r="D160" s="58"/>
      <c r="E160" s="58"/>
      <c r="F160" s="60"/>
      <c r="G160" s="61"/>
      <c r="H160" s="58"/>
      <c r="I160" s="61"/>
      <c r="J160" s="62"/>
      <c r="K160" s="67"/>
      <c r="L160" s="62"/>
      <c r="M160" s="63"/>
      <c r="N160" s="63"/>
      <c r="O160" s="63"/>
      <c r="P160" s="63"/>
      <c r="Q160" s="64"/>
      <c r="R160" s="258"/>
      <c r="S160" s="258"/>
      <c r="T160" s="259"/>
    </row>
    <row r="161" spans="1:20" ht="12" customHeight="1">
      <c r="A161" s="58"/>
      <c r="B161" s="58"/>
      <c r="C161" s="58"/>
      <c r="D161" s="58"/>
      <c r="E161" s="58"/>
      <c r="F161" s="60"/>
      <c r="G161" s="61"/>
      <c r="H161" s="58"/>
      <c r="I161" s="61"/>
      <c r="J161" s="62"/>
      <c r="K161" s="67"/>
      <c r="L161" s="62"/>
      <c r="M161" s="63"/>
      <c r="N161" s="63"/>
      <c r="O161" s="63"/>
      <c r="P161" s="63"/>
      <c r="Q161" s="64"/>
      <c r="R161" s="258"/>
      <c r="S161" s="258"/>
      <c r="T161" s="259"/>
    </row>
    <row r="162" spans="1:20" ht="12" customHeight="1">
      <c r="A162" s="58"/>
      <c r="B162" s="58"/>
      <c r="C162" s="58"/>
      <c r="D162" s="59"/>
      <c r="E162" s="58"/>
      <c r="F162" s="60"/>
      <c r="G162" s="61"/>
      <c r="H162" s="58"/>
      <c r="I162" s="61"/>
      <c r="J162" s="62"/>
      <c r="K162" s="65"/>
      <c r="L162" s="62"/>
      <c r="M162" s="63"/>
      <c r="N162" s="63"/>
      <c r="O162" s="63"/>
      <c r="P162" s="63"/>
      <c r="Q162" s="64"/>
      <c r="R162" s="258"/>
      <c r="S162" s="258"/>
      <c r="T162" s="259"/>
    </row>
    <row r="163" ht="12" customHeight="1">
      <c r="T163" s="259"/>
    </row>
    <row r="164" ht="12" customHeight="1">
      <c r="T164" s="259"/>
    </row>
    <row r="177" spans="18:20" ht="12" customHeight="1">
      <c r="R177" s="260"/>
      <c r="S177" s="260"/>
      <c r="T177" s="260"/>
    </row>
    <row r="178" spans="18:20" ht="12" customHeight="1">
      <c r="R178" s="260"/>
      <c r="S178" s="260"/>
      <c r="T178" s="260"/>
    </row>
    <row r="179" spans="18:20" ht="12" customHeight="1">
      <c r="R179" s="260"/>
      <c r="S179" s="260"/>
      <c r="T179" s="260"/>
    </row>
    <row r="180" spans="18:20" ht="12" customHeight="1">
      <c r="R180" s="260"/>
      <c r="S180" s="260"/>
      <c r="T180" s="260"/>
    </row>
  </sheetData>
  <sheetProtection/>
  <autoFilter ref="A22:R152"/>
  <mergeCells count="296">
    <mergeCell ref="C35:C37"/>
    <mergeCell ref="B35:B37"/>
    <mergeCell ref="A35:A37"/>
    <mergeCell ref="A101:A107"/>
    <mergeCell ref="B101:B107"/>
    <mergeCell ref="C101:C107"/>
    <mergeCell ref="B58:B61"/>
    <mergeCell ref="C58:C61"/>
    <mergeCell ref="A48:A50"/>
    <mergeCell ref="A58:A61"/>
    <mergeCell ref="D101:D107"/>
    <mergeCell ref="B48:B50"/>
    <mergeCell ref="G35:G37"/>
    <mergeCell ref="F35:F37"/>
    <mergeCell ref="E35:E37"/>
    <mergeCell ref="D35:D37"/>
    <mergeCell ref="D48:D50"/>
    <mergeCell ref="G41:G43"/>
    <mergeCell ref="G101:G107"/>
    <mergeCell ref="G148:G149"/>
    <mergeCell ref="A148:A149"/>
    <mergeCell ref="C148:C149"/>
    <mergeCell ref="B148:B149"/>
    <mergeCell ref="D148:D149"/>
    <mergeCell ref="E148:E149"/>
    <mergeCell ref="F148:F149"/>
    <mergeCell ref="I148:I149"/>
    <mergeCell ref="I58:I61"/>
    <mergeCell ref="I51:I53"/>
    <mergeCell ref="I54:I57"/>
    <mergeCell ref="I117:I119"/>
    <mergeCell ref="I120:I125"/>
    <mergeCell ref="I112:I116"/>
    <mergeCell ref="I126:I127"/>
    <mergeCell ref="I133:I136"/>
    <mergeCell ref="I87:I89"/>
    <mergeCell ref="H148:H149"/>
    <mergeCell ref="G58:G61"/>
    <mergeCell ref="H58:H61"/>
    <mergeCell ref="G87:G89"/>
    <mergeCell ref="H87:H89"/>
    <mergeCell ref="G83:G86"/>
    <mergeCell ref="H83:H86"/>
    <mergeCell ref="G120:G125"/>
    <mergeCell ref="H120:H125"/>
    <mergeCell ref="H117:H119"/>
    <mergeCell ref="D58:D61"/>
    <mergeCell ref="C51:C53"/>
    <mergeCell ref="D51:D53"/>
    <mergeCell ref="E54:E57"/>
    <mergeCell ref="E58:E61"/>
    <mergeCell ref="A54:A57"/>
    <mergeCell ref="B54:B57"/>
    <mergeCell ref="C54:C57"/>
    <mergeCell ref="D54:D57"/>
    <mergeCell ref="A51:A53"/>
    <mergeCell ref="B51:B53"/>
    <mergeCell ref="F51:F53"/>
    <mergeCell ref="G51:G53"/>
    <mergeCell ref="A44:A47"/>
    <mergeCell ref="B44:B47"/>
    <mergeCell ref="C44:C47"/>
    <mergeCell ref="D44:D47"/>
    <mergeCell ref="I48:I50"/>
    <mergeCell ref="H44:H47"/>
    <mergeCell ref="I44:I47"/>
    <mergeCell ref="E48:E50"/>
    <mergeCell ref="F48:F50"/>
    <mergeCell ref="G48:G50"/>
    <mergeCell ref="E44:E47"/>
    <mergeCell ref="F44:F47"/>
    <mergeCell ref="H48:H50"/>
    <mergeCell ref="A41:A43"/>
    <mergeCell ref="B41:B43"/>
    <mergeCell ref="C41:C43"/>
    <mergeCell ref="D41:D43"/>
    <mergeCell ref="D87:D89"/>
    <mergeCell ref="E90:E93"/>
    <mergeCell ref="B90:B93"/>
    <mergeCell ref="C90:C93"/>
    <mergeCell ref="D90:D93"/>
    <mergeCell ref="C87:C89"/>
    <mergeCell ref="F117:F119"/>
    <mergeCell ref="C108:C111"/>
    <mergeCell ref="D108:D111"/>
    <mergeCell ref="G90:G93"/>
    <mergeCell ref="F108:F111"/>
    <mergeCell ref="D94:D98"/>
    <mergeCell ref="C99:C100"/>
    <mergeCell ref="E101:E107"/>
    <mergeCell ref="F101:F107"/>
    <mergeCell ref="E108:E111"/>
    <mergeCell ref="A62:A64"/>
    <mergeCell ref="B62:B64"/>
    <mergeCell ref="C62:C64"/>
    <mergeCell ref="D62:D64"/>
    <mergeCell ref="E62:E64"/>
    <mergeCell ref="D75:D82"/>
    <mergeCell ref="E83:E86"/>
    <mergeCell ref="F83:F86"/>
    <mergeCell ref="D83:D86"/>
    <mergeCell ref="C75:C82"/>
    <mergeCell ref="A137:A142"/>
    <mergeCell ref="A87:A89"/>
    <mergeCell ref="F126:F127"/>
    <mergeCell ref="B117:B119"/>
    <mergeCell ref="F99:F100"/>
    <mergeCell ref="D99:D100"/>
    <mergeCell ref="B94:B98"/>
    <mergeCell ref="C94:C98"/>
    <mergeCell ref="E120:E125"/>
    <mergeCell ref="A75:A82"/>
    <mergeCell ref="A90:A93"/>
    <mergeCell ref="A108:A111"/>
    <mergeCell ref="B108:B111"/>
    <mergeCell ref="B75:B82"/>
    <mergeCell ref="B87:B89"/>
    <mergeCell ref="A94:A98"/>
    <mergeCell ref="A99:A100"/>
    <mergeCell ref="B99:B100"/>
    <mergeCell ref="G137:G142"/>
    <mergeCell ref="H137:H142"/>
    <mergeCell ref="A117:A119"/>
    <mergeCell ref="A126:A127"/>
    <mergeCell ref="B126:B127"/>
    <mergeCell ref="C126:C127"/>
    <mergeCell ref="D126:D127"/>
    <mergeCell ref="E126:E127"/>
    <mergeCell ref="F120:F125"/>
    <mergeCell ref="E117:E119"/>
    <mergeCell ref="H41:H43"/>
    <mergeCell ref="F94:F98"/>
    <mergeCell ref="G94:G98"/>
    <mergeCell ref="G108:G111"/>
    <mergeCell ref="H108:H111"/>
    <mergeCell ref="F65:F74"/>
    <mergeCell ref="F87:F89"/>
    <mergeCell ref="F54:F57"/>
    <mergeCell ref="G54:G57"/>
    <mergeCell ref="F58:F61"/>
    <mergeCell ref="I38:I40"/>
    <mergeCell ref="H62:H64"/>
    <mergeCell ref="E94:E98"/>
    <mergeCell ref="F90:F93"/>
    <mergeCell ref="E87:E89"/>
    <mergeCell ref="G38:G40"/>
    <mergeCell ref="E75:E82"/>
    <mergeCell ref="F75:F82"/>
    <mergeCell ref="E65:E74"/>
    <mergeCell ref="H38:H40"/>
    <mergeCell ref="A38:A40"/>
    <mergeCell ref="B38:B40"/>
    <mergeCell ref="C38:C40"/>
    <mergeCell ref="D38:D40"/>
    <mergeCell ref="B23:B26"/>
    <mergeCell ref="G23:G26"/>
    <mergeCell ref="I23:I26"/>
    <mergeCell ref="L11:O11"/>
    <mergeCell ref="L12:O12"/>
    <mergeCell ref="H27:H30"/>
    <mergeCell ref="I27:I30"/>
    <mergeCell ref="E31:E34"/>
    <mergeCell ref="L13:O13"/>
    <mergeCell ref="L14:O14"/>
    <mergeCell ref="E23:E26"/>
    <mergeCell ref="H31:H34"/>
    <mergeCell ref="F31:F34"/>
    <mergeCell ref="A23:A26"/>
    <mergeCell ref="A31:A34"/>
    <mergeCell ref="B31:B34"/>
    <mergeCell ref="E4:H4"/>
    <mergeCell ref="G27:G30"/>
    <mergeCell ref="E27:E30"/>
    <mergeCell ref="F27:F30"/>
    <mergeCell ref="D31:D34"/>
    <mergeCell ref="A27:A30"/>
    <mergeCell ref="B27:B30"/>
    <mergeCell ref="J3:K3"/>
    <mergeCell ref="L10:O10"/>
    <mergeCell ref="L3:O3"/>
    <mergeCell ref="L4:O4"/>
    <mergeCell ref="L5:O5"/>
    <mergeCell ref="L7:O7"/>
    <mergeCell ref="L8:O8"/>
    <mergeCell ref="L9:O9"/>
    <mergeCell ref="C27:C30"/>
    <mergeCell ref="D27:D30"/>
    <mergeCell ref="C31:C34"/>
    <mergeCell ref="F62:F64"/>
    <mergeCell ref="E51:E53"/>
    <mergeCell ref="F38:F40"/>
    <mergeCell ref="E38:E40"/>
    <mergeCell ref="E41:E43"/>
    <mergeCell ref="F41:F43"/>
    <mergeCell ref="C48:C50"/>
    <mergeCell ref="H133:H136"/>
    <mergeCell ref="I137:I142"/>
    <mergeCell ref="H143:H147"/>
    <mergeCell ref="I143:I147"/>
    <mergeCell ref="H51:H53"/>
    <mergeCell ref="I62:I64"/>
    <mergeCell ref="I75:I82"/>
    <mergeCell ref="I128:I132"/>
    <mergeCell ref="H101:H107"/>
    <mergeCell ref="H128:H132"/>
    <mergeCell ref="G65:G74"/>
    <mergeCell ref="H65:H74"/>
    <mergeCell ref="G75:G82"/>
    <mergeCell ref="H75:H82"/>
    <mergeCell ref="G112:G116"/>
    <mergeCell ref="G117:G119"/>
    <mergeCell ref="C3:C4"/>
    <mergeCell ref="C23:C26"/>
    <mergeCell ref="F23:F26"/>
    <mergeCell ref="E11:H11"/>
    <mergeCell ref="E13:H13"/>
    <mergeCell ref="E17:H17"/>
    <mergeCell ref="D23:D26"/>
    <mergeCell ref="H23:H26"/>
    <mergeCell ref="E3:H3"/>
    <mergeCell ref="I31:I34"/>
    <mergeCell ref="H94:H98"/>
    <mergeCell ref="I41:I43"/>
    <mergeCell ref="G44:G47"/>
    <mergeCell ref="H54:H57"/>
    <mergeCell ref="I65:I74"/>
    <mergeCell ref="G62:G64"/>
    <mergeCell ref="G31:G34"/>
    <mergeCell ref="I94:I98"/>
    <mergeCell ref="H35:H37"/>
    <mergeCell ref="D128:D132"/>
    <mergeCell ref="A120:A125"/>
    <mergeCell ref="B120:B125"/>
    <mergeCell ref="C120:C125"/>
    <mergeCell ref="A128:A132"/>
    <mergeCell ref="B128:B132"/>
    <mergeCell ref="C128:C132"/>
    <mergeCell ref="E128:E132"/>
    <mergeCell ref="F128:F132"/>
    <mergeCell ref="G126:G127"/>
    <mergeCell ref="A112:A116"/>
    <mergeCell ref="B112:B116"/>
    <mergeCell ref="C112:C116"/>
    <mergeCell ref="C117:C119"/>
    <mergeCell ref="D112:D116"/>
    <mergeCell ref="F112:F116"/>
    <mergeCell ref="E112:E116"/>
    <mergeCell ref="D120:D125"/>
    <mergeCell ref="D117:D119"/>
    <mergeCell ref="G128:G132"/>
    <mergeCell ref="A133:A136"/>
    <mergeCell ref="B133:B136"/>
    <mergeCell ref="C133:C136"/>
    <mergeCell ref="D133:D136"/>
    <mergeCell ref="E133:E136"/>
    <mergeCell ref="F133:F136"/>
    <mergeCell ref="G133:G136"/>
    <mergeCell ref="B137:B142"/>
    <mergeCell ref="C137:C142"/>
    <mergeCell ref="D137:D142"/>
    <mergeCell ref="I83:I86"/>
    <mergeCell ref="H99:H100"/>
    <mergeCell ref="I99:I100"/>
    <mergeCell ref="H126:H127"/>
    <mergeCell ref="H112:H116"/>
    <mergeCell ref="I101:I107"/>
    <mergeCell ref="I108:I111"/>
    <mergeCell ref="H90:H93"/>
    <mergeCell ref="I90:I93"/>
    <mergeCell ref="A143:A147"/>
    <mergeCell ref="B143:B147"/>
    <mergeCell ref="C143:C147"/>
    <mergeCell ref="D143:D147"/>
    <mergeCell ref="E143:E147"/>
    <mergeCell ref="F143:F147"/>
    <mergeCell ref="G143:G147"/>
    <mergeCell ref="E99:E100"/>
    <mergeCell ref="G99:G100"/>
    <mergeCell ref="E137:E142"/>
    <mergeCell ref="F137:F142"/>
    <mergeCell ref="A65:A74"/>
    <mergeCell ref="B65:B74"/>
    <mergeCell ref="C65:C74"/>
    <mergeCell ref="D65:D74"/>
    <mergeCell ref="A83:A86"/>
    <mergeCell ref="B83:B86"/>
    <mergeCell ref="C83:C86"/>
    <mergeCell ref="H150:H151"/>
    <mergeCell ref="I150:I151"/>
    <mergeCell ref="A150:A151"/>
    <mergeCell ref="B150:B151"/>
    <mergeCell ref="C150:C151"/>
    <mergeCell ref="D150:D151"/>
    <mergeCell ref="E150:E151"/>
    <mergeCell ref="F150:F151"/>
    <mergeCell ref="G150:G151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8" scale="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19.00390625" style="0" bestFit="1" customWidth="1"/>
    <col min="3" max="3" width="38.57421875" style="0" customWidth="1"/>
    <col min="4" max="4" width="11.00390625" style="0" customWidth="1"/>
    <col min="5" max="5" width="11.140625" style="0" customWidth="1"/>
  </cols>
  <sheetData>
    <row r="1" ht="13.5" thickBot="1"/>
    <row r="2" spans="1:5" ht="39" thickBot="1">
      <c r="A2" s="109" t="s">
        <v>387</v>
      </c>
      <c r="B2" s="110" t="s">
        <v>388</v>
      </c>
      <c r="C2" s="110" t="s">
        <v>389</v>
      </c>
      <c r="D2" s="110" t="s">
        <v>390</v>
      </c>
      <c r="E2" s="110" t="s">
        <v>391</v>
      </c>
    </row>
    <row r="3" spans="1:5" ht="33.75">
      <c r="A3" s="111" t="s">
        <v>359</v>
      </c>
      <c r="B3" s="112" t="s">
        <v>361</v>
      </c>
      <c r="C3" s="113" t="s">
        <v>360</v>
      </c>
      <c r="D3" s="114" t="s">
        <v>394</v>
      </c>
      <c r="E3" s="3"/>
    </row>
    <row r="4" spans="1:5" ht="22.5">
      <c r="A4" s="111" t="s">
        <v>362</v>
      </c>
      <c r="B4" s="112" t="s">
        <v>361</v>
      </c>
      <c r="C4" s="113" t="s">
        <v>363</v>
      </c>
      <c r="D4" s="114" t="s">
        <v>394</v>
      </c>
      <c r="E4" s="3"/>
    </row>
    <row r="5" spans="1:5" ht="22.5">
      <c r="A5" s="111" t="s">
        <v>364</v>
      </c>
      <c r="B5" s="112" t="s">
        <v>366</v>
      </c>
      <c r="C5" s="113" t="s">
        <v>365</v>
      </c>
      <c r="D5" s="114" t="s">
        <v>394</v>
      </c>
      <c r="E5" s="3"/>
    </row>
    <row r="6" spans="1:5" ht="22.5">
      <c r="A6" s="111" t="s">
        <v>367</v>
      </c>
      <c r="B6" s="112" t="s">
        <v>369</v>
      </c>
      <c r="C6" s="113" t="s">
        <v>368</v>
      </c>
      <c r="D6" s="114" t="s">
        <v>395</v>
      </c>
      <c r="E6" s="3"/>
    </row>
    <row r="7" spans="1:5" ht="22.5">
      <c r="A7" s="111" t="s">
        <v>370</v>
      </c>
      <c r="B7" s="112" t="s">
        <v>372</v>
      </c>
      <c r="C7" s="113" t="s">
        <v>371</v>
      </c>
      <c r="D7" s="114" t="s">
        <v>395</v>
      </c>
      <c r="E7" s="3"/>
    </row>
    <row r="8" spans="1:5" ht="22.5">
      <c r="A8" s="111" t="s">
        <v>373</v>
      </c>
      <c r="B8" s="112" t="s">
        <v>375</v>
      </c>
      <c r="C8" s="113" t="s">
        <v>374</v>
      </c>
      <c r="D8" s="114" t="s">
        <v>395</v>
      </c>
      <c r="E8" s="3"/>
    </row>
    <row r="9" spans="1:5" ht="22.5">
      <c r="A9" s="111" t="s">
        <v>376</v>
      </c>
      <c r="B9" s="112" t="s">
        <v>378</v>
      </c>
      <c r="C9" s="113" t="s">
        <v>377</v>
      </c>
      <c r="D9" s="114" t="s">
        <v>395</v>
      </c>
      <c r="E9" s="3"/>
    </row>
    <row r="10" spans="1:5" ht="22.5">
      <c r="A10" s="111" t="s">
        <v>379</v>
      </c>
      <c r="B10" s="112" t="s">
        <v>381</v>
      </c>
      <c r="C10" s="113" t="s">
        <v>380</v>
      </c>
      <c r="D10" s="114" t="s">
        <v>395</v>
      </c>
      <c r="E10" s="3"/>
    </row>
    <row r="11" spans="1:5" ht="22.5">
      <c r="A11" s="111" t="s">
        <v>382</v>
      </c>
      <c r="B11" s="112" t="s">
        <v>381</v>
      </c>
      <c r="C11" s="113" t="s">
        <v>380</v>
      </c>
      <c r="D11" s="114" t="s">
        <v>395</v>
      </c>
      <c r="E11" s="3"/>
    </row>
    <row r="12" spans="1:5" ht="22.5">
      <c r="A12" s="111" t="s">
        <v>383</v>
      </c>
      <c r="B12" s="112" t="s">
        <v>381</v>
      </c>
      <c r="C12" s="113" t="s">
        <v>380</v>
      </c>
      <c r="D12" s="114"/>
      <c r="E12" s="3" t="s">
        <v>392</v>
      </c>
    </row>
    <row r="13" spans="1:5" ht="22.5">
      <c r="A13" s="111" t="s">
        <v>385</v>
      </c>
      <c r="B13" s="112" t="s">
        <v>384</v>
      </c>
      <c r="C13" s="113" t="s">
        <v>380</v>
      </c>
      <c r="D13" s="114" t="s">
        <v>396</v>
      </c>
      <c r="E13" s="3"/>
    </row>
    <row r="14" spans="1:5" ht="22.5">
      <c r="A14" s="111" t="s">
        <v>393</v>
      </c>
      <c r="B14" s="112" t="s">
        <v>386</v>
      </c>
      <c r="C14" s="113" t="s">
        <v>380</v>
      </c>
      <c r="D14" s="114" t="s">
        <v>395</v>
      </c>
      <c r="E14" s="3"/>
    </row>
  </sheetData>
  <sheetProtection/>
  <hyperlinks>
    <hyperlink ref="C3" r:id="rId1" display="http://zakonodaja.gov.si/rpsi/r04/predpis_ODRE1454.html"/>
    <hyperlink ref="C4" r:id="rId2" display="http://zakonodaja.gov.si/rpsi/r08/predpis_PRAV3468.html"/>
    <hyperlink ref="C5" r:id="rId3" display="http://zakonodaja.gov.si/rpsi/r08/predpis_PRAV2718.html"/>
    <hyperlink ref="C6" r:id="rId4" display="http://zakonodaja.gov.si/rpsi/r09/predpis_ODRE989.html"/>
    <hyperlink ref="C7" r:id="rId5" display="http://zakonodaja.gov.si/rpsi/r04/predpis_ODRE1614.html"/>
    <hyperlink ref="C8" r:id="rId6" display="http://zakonodaja.gov.si/rpsi/r08/predpis_PRAV7198.html"/>
    <hyperlink ref="C9" r:id="rId7" display="http://zakonodaja.gov.si/rpsi/r09/predpis_PRAV9039.html"/>
    <hyperlink ref="C10" r:id="rId8" display="http://zakonodaja.gov.si/rpsi/r04/predpis_PRAV9734.html"/>
    <hyperlink ref="C11" r:id="rId9" display="http://zakonodaja.gov.si/rpsi/r04/predpis_PRAV9734.html"/>
    <hyperlink ref="C13" r:id="rId10" display="http://zakonodaja.gov.si/rpsi/r01/predpis_PRAV9751.html"/>
    <hyperlink ref="C14" r:id="rId11" display="http://zakonodaja.gov.si/rpsi/r07/predpis_PRAV10217.html"/>
    <hyperlink ref="C12" r:id="rId12" display="http://zakonodaja.gov.si/rpsi/r04/predpis_PRAV9734.html"/>
  </hyperlinks>
  <printOptions/>
  <pageMargins left="0.75" right="0.75" top="1" bottom="1" header="0" footer="0"/>
  <pageSetup horizontalDpi="600" verticalDpi="600" orientation="portrait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Urška Starc</cp:lastModifiedBy>
  <cp:lastPrinted>2010-07-22T10:46:35Z</cp:lastPrinted>
  <dcterms:created xsi:type="dcterms:W3CDTF">2009-12-17T13:04:51Z</dcterms:created>
  <dcterms:modified xsi:type="dcterms:W3CDTF">2011-04-22T12:03:46Z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