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445" activeTab="0"/>
  </bookViews>
  <sheets>
    <sheet name="IO-AA-Zasebni sektor" sheetId="1" r:id="rId1"/>
  </sheets>
  <definedNames/>
  <calcPr fullCalcOnLoad="1"/>
</workbook>
</file>

<file path=xl/sharedStrings.xml><?xml version="1.0" encoding="utf-8"?>
<sst xmlns="http://schemas.openxmlformats.org/spreadsheetml/2006/main" count="4138" uniqueCount="1301">
  <si>
    <t xml:space="preserve">Investitor, ki je fizična oseba mora posredovati informacijo o zakoličbi novega zahtevnega objekta občinski upravi </t>
  </si>
  <si>
    <t xml:space="preserve">Investitor, ki je fizična oseba mora posredovati informacijo o zakoličbi povečave zahtevnega objekta občinski upravi </t>
  </si>
  <si>
    <t xml:space="preserve">Investitor, ki je pravna oseba mora zagotoviti izvajanje gradbenega nadzora med novogradnjo manj zahtevnih objektov </t>
  </si>
  <si>
    <t xml:space="preserve">Investitor, ki je pravna oseba mora zagotoviti izvajanje gradbenega nadzora med povečavo manj zahtevnih objektov </t>
  </si>
  <si>
    <t xml:space="preserve">Investitor, ki je fizična oseba mora zagotoviti izvajanje gradbenega nadzora med povečavo manj zahtevnih objektov </t>
  </si>
  <si>
    <t xml:space="preserve">Predpostavimo, da se v poprečju letno zagotovi izvajanje gradbenega nadzora za 2972 novogradenj manj zahtevnih objektov </t>
  </si>
  <si>
    <t xml:space="preserve">Investitor, ki je pravna oseba mora zagotoviti izvajanje gradbenega nadzora med novogradnjo zahtevnih objektov </t>
  </si>
  <si>
    <t xml:space="preserve">Investitor, ki je pravna oseba mora zagotoviti izvajanje gradbenega nadzora med povečavo zahtevnih objektov </t>
  </si>
  <si>
    <t>Investitor, ki je pravna oseba mora vložiti zahtevek za izdajo gradbenega dovoljenja za novogradnjo zahtevnega objekta</t>
  </si>
  <si>
    <t>Investitor, ki je pravna oseba mora vložiti zahtevek za izdajo gradbenega dovoljenja za povečavo zahtevnega objekta</t>
  </si>
  <si>
    <t>Investitor, ki je fizična oseba mora vložiti zahtevek za izdajo gradbenega dovoljenja za novogradnjo zahtevnega objekta</t>
  </si>
  <si>
    <t>Investitor, ki je fizična oseba mora vložiti zahtevek za izdajo gradbenega dovoljenja za povečavo zahtevnega objekta</t>
  </si>
  <si>
    <t>Priprava elaborata za vpis v kataster stavb</t>
  </si>
  <si>
    <t>Priprava elaborata za vpis etažne lastnine</t>
  </si>
  <si>
    <t>Tiskanje elaborata za vpis etažne lastnine</t>
  </si>
  <si>
    <t>Tiskanje elaborata za vpis v kataster stavb</t>
  </si>
  <si>
    <t>Investitor, ki je fizična oseba in želi povečati nezahteven objekt  v varovanem pasu GJI ali na varovanem območju, mora vložiti zahtevo za pridobitev projektnih pogojev (soglasodajalci)</t>
  </si>
  <si>
    <t>Investitor, ki je fizična oseba in želi graditi nov nezahteven objekt  v varovanem pasu GJI ali na varovanem območju, mora vložiti zahtevo za pridobitev projektnih pogojev (soglasodajalci)</t>
  </si>
  <si>
    <t>Investitor, ki je pravna oseba in želi povečati nezahteven objekt  v varovanem pasu GJI ali na varovanem območju, mora vložiti zahtevo za pridobitev projektnih pogojev (soglasodajalci)</t>
  </si>
  <si>
    <t>Investitor, ki je pravna oseba in želi graditi nov nezahteven objekt  v varovanem pasu GJI ali na varovanem območju, mora vložiti zahtevo za pridobitev projektnih pogojev (soglasodajalci)</t>
  </si>
  <si>
    <t>Investitor, ki je pravna oseba in želi graditi nov manj zahteven objekt  v varovanem pasu GJI ali na varovanem območju, mora vložiti zahtevo za pridobitev projektnih pogojev (soglasodajalci)</t>
  </si>
  <si>
    <t>Investitor, ki je pravna oseba in želi povečati manj zahteven objekt  v varovanem pasu GJI ali na varovanem območju, mora vložiti zahtevo za pridobitev projektnih pogojev (soglasodajalci)</t>
  </si>
  <si>
    <t>Investitor, ki je fizična oseba in želi graditi nov manj zahteven objekt  v varovanem pasu GJI ali na varovanem območju, mora vložiti zahtevo za pridobitev projektnih pogojev (soglasodajalci)</t>
  </si>
  <si>
    <t>Investitor, ki je fizična oseba in želi povečati manj zahteven objekt  v varovanem pasu GJI ali na varovanem območju, mora vložiti zahtevo za pridobitev projektnih pogojev (soglasodajalci)</t>
  </si>
  <si>
    <t>Investitor, ki je pravna oseba in želi graditi nov zahteven objekt  v varovanem pasu GJI ali na varovanem območju, mora vložiti zahtevo za pridobitev projektnih pogojev (soglasodajalci)</t>
  </si>
  <si>
    <t>Investitor, ki je pravna oseba in želi povečati zahteven objekt  v varovanem pasu GJI ali na varovanem območju, mora vložiti zahtevo za pridobitev projektnih pogojev (soglasodajalci)</t>
  </si>
  <si>
    <t>Investitor, ki je fizična oseba in želi graditi nov zahteven objekt  v varovanem pasu GJI ali na varovanem območju, mora vložiti zahtevo za pridobitev projektnih pogojev (soglasodajalci)</t>
  </si>
  <si>
    <t>Investitor, ki je fizična oseba in želi povečati zahteven objekt  v varovanem pasu GJI ali na varovanem območju, mora vložiti zahtevo za pridobitev projektnih pogojev (soglasodajalci)</t>
  </si>
  <si>
    <t>Pošiljanje vloge s spremno dokumentacijo (obrazec vloge in dopis) soglasodajalcem, ki bodo podali projektne pogoje</t>
  </si>
  <si>
    <t>AA 30.3</t>
  </si>
  <si>
    <t>Investitor, ki je pravna oseba in pridobil projektne pogoje za načrtovanje novega nezahtevnega objekta mora zaprositi soglasodajalca za izdajo soglasja k projektnim rešitvam (Investitor ali pooblaščenec)</t>
  </si>
  <si>
    <t>Investitor, ki je pravna oseba in pridobil projektne pogoje za načrtovanje povečanja nezahtevnega objekta mora zaprositi soglasodajalca za izdajo soglasja k projektnim rešitvam (Investitor ali pooblaščenec)</t>
  </si>
  <si>
    <t>Investitor, ki je fizična oseba in pridobil projektne pogoje za načrtovanje novega nezahtevnega objekta mora zaprositi soglasodajalca za izdajo soglasja k projektnim rešitvam (Investitor ali pooblaščenec)</t>
  </si>
  <si>
    <t>Investitor, ki je pravna oseba in pridobil projektne pogoje za načrtovanje novega manj zahtevnega objekta mora zaprositi soglasodajalca za izdajo soglasja k projektnim rešitvam (Investitor ali pooblaščenec)</t>
  </si>
  <si>
    <t>Investitor, ki je pravna oseba in pridobil projektne pogoje za načrtovanje povečanja manj zahtevnega objekta mora zaprositi soglasodajalca za izdajo soglasja k projektnim rešitvam (Investitor ali pooblaščenec)</t>
  </si>
  <si>
    <t>Investitor, ki je fizična oseba in pridobil projektne pogoje za načrtovanje novega manj zahtevnega objekta mora zaprositi soglasodajalca za izdajo soglasja k projektnim rešitvam (Investitor ali pooblaščenec)</t>
  </si>
  <si>
    <t>Investitor, ki je pravna oseba in pridobil projektne pogoje za načrtovanje novega zahtevnega objekta mora zaprositi soglasodajalca za izdajo soglasja k projektnim rešitvam (Investitor ali pooblaščenec)</t>
  </si>
  <si>
    <t>Investitor, ki je pravna oseba in pridobil projektne pogoje za načrtovanje povečanja zahtevnega objekta mora zaprositi soglasodajalca za izdajo soglasja k projektnim rešitvam (Investitor ali pooblaščenec)</t>
  </si>
  <si>
    <t>Investitor, ki je fizična oseba in pridobil projektne pogoje za načrtovanje novega zahtevnega objekta mora zaprositi soglasodajalca za izdajo soglasja k projektnim rešitvam (Investitor ali pooblaščenec)</t>
  </si>
  <si>
    <t>Število oddanih vlog za izdajo gradbenega dovoljenja za gradnjo nezahtevnega objekta  s strani pravnih oseb.</t>
  </si>
  <si>
    <t>Število oddanih vlog za izdajo gradbenega dovoljenja za povečanje nezahtevnega objekta  s strani pravnih oseb.</t>
  </si>
  <si>
    <t>Število oddanih vlog za izdajo gradbenega dovoljenja za povečanje nezahtevnega objekta  s strani fizičnih oseb.</t>
  </si>
  <si>
    <t>Število oddanih vlog za izdajo gradbenega dovoljenja za gradnjo nezahtevnega objekta  s strani fizičnih oseb.</t>
  </si>
  <si>
    <t>IO-25a</t>
  </si>
  <si>
    <t>IO-26a</t>
  </si>
  <si>
    <t>IO-25b</t>
  </si>
  <si>
    <t>IO-26b</t>
  </si>
  <si>
    <t>AA 26b.1</t>
  </si>
  <si>
    <t>AA 26b.2</t>
  </si>
  <si>
    <t>AA 26b.3</t>
  </si>
  <si>
    <t>AA 26b.4</t>
  </si>
  <si>
    <t>AA 26b.5</t>
  </si>
  <si>
    <t>AA 26b.6</t>
  </si>
  <si>
    <t>AA 26b.7</t>
  </si>
  <si>
    <t>AA 25b.1</t>
  </si>
  <si>
    <t>AA 25b.2</t>
  </si>
  <si>
    <t>AA 25b.3</t>
  </si>
  <si>
    <t>AA 25b.4</t>
  </si>
  <si>
    <t>AA 25b.5</t>
  </si>
  <si>
    <t>AA 25b.6</t>
  </si>
  <si>
    <t>AA 25b.7</t>
  </si>
  <si>
    <t>AA 26a.1</t>
  </si>
  <si>
    <t>AA 26a.2</t>
  </si>
  <si>
    <t>AA 26a.3</t>
  </si>
  <si>
    <t>AA 26a.4</t>
  </si>
  <si>
    <t>AA 26a.5</t>
  </si>
  <si>
    <t>AA 26a.6</t>
  </si>
  <si>
    <t>AA 26a.7</t>
  </si>
  <si>
    <t>AA 25a.1</t>
  </si>
  <si>
    <t>AA 25a.2</t>
  </si>
  <si>
    <t>AA 25a.3</t>
  </si>
  <si>
    <t>AA 25a.4</t>
  </si>
  <si>
    <t>AA 25a.5</t>
  </si>
  <si>
    <t>AA 25a.6</t>
  </si>
  <si>
    <t>AA 25a.7</t>
  </si>
  <si>
    <t>Število oddanih vlog za izdajo gradbenega dovoljenja za gradnjo manj zahtevnega objekta  s strani pravnih oseb.</t>
  </si>
  <si>
    <t>Število oddanih vlog za izdajo gradbenega dovoljenja za povečanje manj zahtevnega objekta  s strani pravnih oseb.</t>
  </si>
  <si>
    <t>Število oddanih vlog za izdajo gradbenega dovoljenja za gradnjo manj zahtevnega objekta  s strani fizičnih oseb.</t>
  </si>
  <si>
    <t>Število oddanih vlog za izdajo gradbenega dovoljenja za povečanje manj zahtevnega objekta  s strani fizičnih oseb.</t>
  </si>
  <si>
    <t>Število oddanih vlog za izdajo gradbenega dovoljenja za gradnjo zahtevnega objekta  s strani pravnih oseb.</t>
  </si>
  <si>
    <t>Število oddanih vlog za izdajo gradbenega dovoljenja za povečanje zahtevnega objekta  s strani pravnih oseb.</t>
  </si>
  <si>
    <t>Število oddanih vlog za izdajo gradbenega dovoljenja za povečanje zahtevnega objekta  s strani fizičnih oseb.</t>
  </si>
  <si>
    <t>Število oddanih vlog za izdajo gradbenega dovoljenja za gradnjo zahtevnega objekta  s strani fizičnih oseb.</t>
  </si>
  <si>
    <t>IO-27a</t>
  </si>
  <si>
    <t>IO-28a</t>
  </si>
  <si>
    <t>IO-29a</t>
  </si>
  <si>
    <t>IO-27b</t>
  </si>
  <si>
    <t>IO-28b</t>
  </si>
  <si>
    <t>IO-29b</t>
  </si>
  <si>
    <t>IO-30a</t>
  </si>
  <si>
    <t>IO-31a</t>
  </si>
  <si>
    <t>IO-32a</t>
  </si>
  <si>
    <t>IO-30b</t>
  </si>
  <si>
    <t>IO-31b</t>
  </si>
  <si>
    <t>IO-32b</t>
  </si>
  <si>
    <t>AA 32b.1</t>
  </si>
  <si>
    <t>AA 32b.2</t>
  </si>
  <si>
    <t>AA 32b.3</t>
  </si>
  <si>
    <t>AA 31b.1</t>
  </si>
  <si>
    <t>AA 31b.2</t>
  </si>
  <si>
    <t>AA 31b.3</t>
  </si>
  <si>
    <t>AA 32a.1</t>
  </si>
  <si>
    <t>AA 32a.2</t>
  </si>
  <si>
    <t>AA 32a.3</t>
  </si>
  <si>
    <t>AA 31a.1</t>
  </si>
  <si>
    <t>AA 31a.2</t>
  </si>
  <si>
    <t>AA 31a.3</t>
  </si>
  <si>
    <t>AA 30a.1</t>
  </si>
  <si>
    <t>AA 30a.2</t>
  </si>
  <si>
    <t>AA 30a.3</t>
  </si>
  <si>
    <t>AA 29b.1</t>
  </si>
  <si>
    <t>AA 29b.2</t>
  </si>
  <si>
    <t>AA 29b.3</t>
  </si>
  <si>
    <t>AA 28b.1</t>
  </si>
  <si>
    <t>AA 28b.2</t>
  </si>
  <si>
    <t>AA 28b.3</t>
  </si>
  <si>
    <t>AA 28b.4</t>
  </si>
  <si>
    <t>AA 28b.5</t>
  </si>
  <si>
    <t>AA 27b.1</t>
  </si>
  <si>
    <t>AA 27b.2</t>
  </si>
  <si>
    <t>AA 27b.3</t>
  </si>
  <si>
    <t>AA 27b.4</t>
  </si>
  <si>
    <t>AA 27b.5</t>
  </si>
  <si>
    <t>AA 29a.1</t>
  </si>
  <si>
    <t>AA 29a.2</t>
  </si>
  <si>
    <t>AA 29a.3</t>
  </si>
  <si>
    <t>AA 28a.1</t>
  </si>
  <si>
    <t>AA 28a.2</t>
  </si>
  <si>
    <t>AA 28a.3</t>
  </si>
  <si>
    <t>AA 28a.4</t>
  </si>
  <si>
    <t>AA 28a.5</t>
  </si>
  <si>
    <t>AA 27a.1</t>
  </si>
  <si>
    <t>AA 27a.2</t>
  </si>
  <si>
    <t>AA 27a.3</t>
  </si>
  <si>
    <t>AA 27a.4</t>
  </si>
  <si>
    <t>AA 27a.5</t>
  </si>
  <si>
    <t>Število poslanih prijav gradbišča za gradnjo  zahtevnega objekta  s strani pravnih oseb.</t>
  </si>
  <si>
    <t>Število poslanih prijav gradbišča za povečavo zahtevnega objekta  s strani pravnih oseb.</t>
  </si>
  <si>
    <t>Število poslanih prijav gradbišča za gradnjo zahtevnega objekta  s strani fizičnih oseb.</t>
  </si>
  <si>
    <t>Število poslanih prijav gradbišča za povečanje zahtevnega objekta  s strani fizičnih oseb.</t>
  </si>
  <si>
    <t>Investitor, ki je pravna oseba mora izvesti označevanje gradbišča, kjer se bo izvajala povečava manj zahtevnega objekta</t>
  </si>
  <si>
    <t>Število poslanih prijav pričetka gradnje manj zahtevnega objekta  s strani pravnih oseb.</t>
  </si>
  <si>
    <t>Število poslanih prijav o pričetku izvajanja del za povečanje manj zahtevnega objekta  s strani pravnih oseb.</t>
  </si>
  <si>
    <t>Število poslanih prijav o pričetku gradnje manj zahtevnega objekta  s strani fizičnih oseb.</t>
  </si>
  <si>
    <t>Število poslanih prijav o pričetku del za povečanje manj zahtevnega objekta  s strani fizičnih oseb.</t>
  </si>
  <si>
    <t>AA 17a.6</t>
  </si>
  <si>
    <t>AA 18a.6</t>
  </si>
  <si>
    <t>AA 17b.6</t>
  </si>
  <si>
    <t>AA 18b.6</t>
  </si>
  <si>
    <t>AA 19a.6</t>
  </si>
  <si>
    <t>AA 19a.7</t>
  </si>
  <si>
    <t>AA 20a.6</t>
  </si>
  <si>
    <t>AA 20a.7</t>
  </si>
  <si>
    <t>AA 19b.6</t>
  </si>
  <si>
    <t>AA 19b.7</t>
  </si>
  <si>
    <t>AA 20b.6</t>
  </si>
  <si>
    <t>AA 20b.7</t>
  </si>
  <si>
    <t>AA 27a.6</t>
  </si>
  <si>
    <t>AA 27a.7</t>
  </si>
  <si>
    <t>AA 28a.6</t>
  </si>
  <si>
    <t>AA 28a.7</t>
  </si>
  <si>
    <t>AA 27b.6</t>
  </si>
  <si>
    <t>AA 27b.7</t>
  </si>
  <si>
    <t>AA 28b.6</t>
  </si>
  <si>
    <t>AA 28b.7</t>
  </si>
  <si>
    <t>IO-33a</t>
  </si>
  <si>
    <t>IO-34a</t>
  </si>
  <si>
    <t>AA 33a.1</t>
  </si>
  <si>
    <t>AA 33a.2</t>
  </si>
  <si>
    <t>AA 33a.3</t>
  </si>
  <si>
    <t>AA 33a.4</t>
  </si>
  <si>
    <t>AA 33a.5</t>
  </si>
  <si>
    <t>AA 33a.6</t>
  </si>
  <si>
    <t>AA 34a.1</t>
  </si>
  <si>
    <t>AA 34a.2</t>
  </si>
  <si>
    <t>AA 34a.3</t>
  </si>
  <si>
    <t>AA 34a.4</t>
  </si>
  <si>
    <t>AA 34a.5</t>
  </si>
  <si>
    <t>AA 34a.6</t>
  </si>
  <si>
    <t>IO-33b</t>
  </si>
  <si>
    <t>IO-34b</t>
  </si>
  <si>
    <t>AA 33b.1</t>
  </si>
  <si>
    <t>AA 33b.2</t>
  </si>
  <si>
    <t>AA 33b.3</t>
  </si>
  <si>
    <t>AA 33b.4</t>
  </si>
  <si>
    <t>AA 33b.5</t>
  </si>
  <si>
    <t>AA 33b.6</t>
  </si>
  <si>
    <t>AA 34b.1</t>
  </si>
  <si>
    <t>AA 34b.2</t>
  </si>
  <si>
    <t>AA 34b.3</t>
  </si>
  <si>
    <t>AA 34b.4</t>
  </si>
  <si>
    <t>AA 34b.5</t>
  </si>
  <si>
    <t>AA 34b.6</t>
  </si>
  <si>
    <t>IO-35a</t>
  </si>
  <si>
    <t>IO-36a</t>
  </si>
  <si>
    <t>AA 35a.1</t>
  </si>
  <si>
    <t>AA 35a.2</t>
  </si>
  <si>
    <t>AA 35a.3</t>
  </si>
  <si>
    <t>AA 35a.4</t>
  </si>
  <si>
    <t>AA 35a.5</t>
  </si>
  <si>
    <t>AA 35a.6</t>
  </si>
  <si>
    <t>AA 36a.1</t>
  </si>
  <si>
    <t>AA 36a.2</t>
  </si>
  <si>
    <t>AA 36a.3</t>
  </si>
  <si>
    <t>AA 36a.4</t>
  </si>
  <si>
    <t>AA 36a.5</t>
  </si>
  <si>
    <t>AA 36a.6</t>
  </si>
  <si>
    <t>Število poslanih prijav o pričetku gradnje zahtevnega objekta  s strani pravnih oseb.</t>
  </si>
  <si>
    <t>Število poslanih prijav o pričetku izvajanja del za povečanje zahtevnega objekta  s strani pravnih oseb.</t>
  </si>
  <si>
    <t>IO-35b</t>
  </si>
  <si>
    <t>IO-36b</t>
  </si>
  <si>
    <t>AA 36b.1</t>
  </si>
  <si>
    <t>AA 36b.2</t>
  </si>
  <si>
    <t>AA 36b.3</t>
  </si>
  <si>
    <t>AA 36b.4</t>
  </si>
  <si>
    <t>AA 36b.5</t>
  </si>
  <si>
    <t>AA 36b.6</t>
  </si>
  <si>
    <t>AA 35b.1</t>
  </si>
  <si>
    <t>AA 35b.2</t>
  </si>
  <si>
    <t>AA 35b.3</t>
  </si>
  <si>
    <t>AA 35b.4</t>
  </si>
  <si>
    <t>AA 35b.5</t>
  </si>
  <si>
    <t>AA 35b.6</t>
  </si>
  <si>
    <t>Investitor imenuje odgovornega voidjo del (OVD) na podlagi sklenjene gradbene pogodbe o izvajanju del.</t>
  </si>
  <si>
    <t>IO-37a</t>
  </si>
  <si>
    <t>IO-38a</t>
  </si>
  <si>
    <t>IO-37b</t>
  </si>
  <si>
    <t>IO-38b</t>
  </si>
  <si>
    <t>AA 37a.1</t>
  </si>
  <si>
    <t>AA 37a.2</t>
  </si>
  <si>
    <t>AA 37a.3</t>
  </si>
  <si>
    <t>AA 37a.4</t>
  </si>
  <si>
    <t>AA 38a.1</t>
  </si>
  <si>
    <t>AA 38a.2</t>
  </si>
  <si>
    <t>AA 38a.3</t>
  </si>
  <si>
    <t>AA 38a.4</t>
  </si>
  <si>
    <t>AA 37b.1</t>
  </si>
  <si>
    <t>AA 37b.2</t>
  </si>
  <si>
    <t>AA 37b.3</t>
  </si>
  <si>
    <t>AA 37b.4</t>
  </si>
  <si>
    <t>AA 38b.1</t>
  </si>
  <si>
    <t>AA 38b.2</t>
  </si>
  <si>
    <t>AA 38b.3</t>
  </si>
  <si>
    <t>AA 38b.4</t>
  </si>
  <si>
    <t>IO-39a</t>
  </si>
  <si>
    <t>IO-40a</t>
  </si>
  <si>
    <t>AA 39a.1</t>
  </si>
  <si>
    <t>AA 39a.2</t>
  </si>
  <si>
    <t>AA 39a.3</t>
  </si>
  <si>
    <t>AA 39a.4</t>
  </si>
  <si>
    <t>AA 40a.1</t>
  </si>
  <si>
    <t>AA 40a.2</t>
  </si>
  <si>
    <t>AA 40a.3</t>
  </si>
  <si>
    <t>AA 40a.4</t>
  </si>
  <si>
    <t>IO-39b</t>
  </si>
  <si>
    <t>IO-40b</t>
  </si>
  <si>
    <t>AA 39b.1</t>
  </si>
  <si>
    <t>AA 39b.2</t>
  </si>
  <si>
    <t>AA 39b.3</t>
  </si>
  <si>
    <t>AA 39b.4</t>
  </si>
  <si>
    <t>AA 40b.1</t>
  </si>
  <si>
    <t>AA 40b.2</t>
  </si>
  <si>
    <t>AA 40b.3</t>
  </si>
  <si>
    <t>AA 40b.4</t>
  </si>
  <si>
    <t>Število poslanih prijav gradbišča za povečavo zahtevnega objekta  s strani fizičnih oseb.</t>
  </si>
  <si>
    <t>IO-41a</t>
  </si>
  <si>
    <t>IO-42a</t>
  </si>
  <si>
    <t>AA 41a.1</t>
  </si>
  <si>
    <t>AA 41a.2</t>
  </si>
  <si>
    <t>AA 41a.3</t>
  </si>
  <si>
    <t>AA 41a.4</t>
  </si>
  <si>
    <t>AA 41a.5</t>
  </si>
  <si>
    <t>AA 42a.1</t>
  </si>
  <si>
    <t>AA 42a.2</t>
  </si>
  <si>
    <t>AA 42a.3</t>
  </si>
  <si>
    <t>AA 42a.4</t>
  </si>
  <si>
    <t>AA 42a.5</t>
  </si>
  <si>
    <t>IO-41b</t>
  </si>
  <si>
    <t>IO-42b</t>
  </si>
  <si>
    <t>AA 41b.1</t>
  </si>
  <si>
    <t>AA 41b.2</t>
  </si>
  <si>
    <t>AA 41b.3</t>
  </si>
  <si>
    <t>AA 41b.4</t>
  </si>
  <si>
    <t>AA 41b.5</t>
  </si>
  <si>
    <t>AA 42b.1</t>
  </si>
  <si>
    <t>AA 42b.2</t>
  </si>
  <si>
    <t>AA 42b.3</t>
  </si>
  <si>
    <t>AA 42b.4</t>
  </si>
  <si>
    <t>AA 42b.5</t>
  </si>
  <si>
    <t>IO-43a</t>
  </si>
  <si>
    <t>IO-44a</t>
  </si>
  <si>
    <t>AA 43a.1</t>
  </si>
  <si>
    <t>AA 43a.2</t>
  </si>
  <si>
    <t>AA 43a.3</t>
  </si>
  <si>
    <t>AA 43a.4</t>
  </si>
  <si>
    <t>AA 43a.5</t>
  </si>
  <si>
    <t>AA 44a.1</t>
  </si>
  <si>
    <t>AA 44a.2</t>
  </si>
  <si>
    <t>AA 44a.3</t>
  </si>
  <si>
    <t>AA 44a.4</t>
  </si>
  <si>
    <t>AA 44a.5</t>
  </si>
  <si>
    <t>IO-43b</t>
  </si>
  <si>
    <t>IO-44b</t>
  </si>
  <si>
    <t>AA 43b.1</t>
  </si>
  <si>
    <t>AA 43b.2</t>
  </si>
  <si>
    <t>AA 43b.3</t>
  </si>
  <si>
    <t>AA 43b.4</t>
  </si>
  <si>
    <t>AA 43b.5</t>
  </si>
  <si>
    <t>AA 44b.1</t>
  </si>
  <si>
    <t>AA 44b.2</t>
  </si>
  <si>
    <t>AA 44b.3</t>
  </si>
  <si>
    <t>AA 44b.4</t>
  </si>
  <si>
    <t>AA 44b.5</t>
  </si>
  <si>
    <t>IO-45a</t>
  </si>
  <si>
    <t>IO-46a</t>
  </si>
  <si>
    <t>IO-45b</t>
  </si>
  <si>
    <t>IO-46b</t>
  </si>
  <si>
    <t xml:space="preserve">Število poslanih zahtevkovza izdajo uporabnega dovoljenja za zgrajeni manj zahtevni objekt s strani pravne osebe. </t>
  </si>
  <si>
    <t xml:space="preserve">Število poslanih zahtevkovza izdajo uporabnega dovoljenja za povečani manj zahtevni objekt s strani pravne osebe. </t>
  </si>
  <si>
    <t xml:space="preserve">Število poslanih zahtevkovza izdajo uporabnega dovoljenja za zgrajeni manj zahtevni objekt s strani fizične osebe. </t>
  </si>
  <si>
    <t xml:space="preserve">Število poslanih zahtevkovza izdajo uporabnega dovoljenja za povečani manj zahtevni objekt s strani fizilčne osebe. </t>
  </si>
  <si>
    <t>AA 45a.1</t>
  </si>
  <si>
    <t>AA 45a.2</t>
  </si>
  <si>
    <t>AA 45a.3</t>
  </si>
  <si>
    <t>AA 45a.4</t>
  </si>
  <si>
    <t>AA 45a.5</t>
  </si>
  <si>
    <t>AA 45a.6</t>
  </si>
  <si>
    <t>AA 45a.7</t>
  </si>
  <si>
    <t>AA 45a.8</t>
  </si>
  <si>
    <t>AA 45a.9</t>
  </si>
  <si>
    <t>AA 46a.1</t>
  </si>
  <si>
    <t>AA 46a.2</t>
  </si>
  <si>
    <t>AA 46a.3</t>
  </si>
  <si>
    <t>AA 46a.4</t>
  </si>
  <si>
    <t>AA 46a.5</t>
  </si>
  <si>
    <t>AA 46a.6</t>
  </si>
  <si>
    <t>AA 46a.7</t>
  </si>
  <si>
    <t>AA 46a.8</t>
  </si>
  <si>
    <t>AA 46a.9</t>
  </si>
  <si>
    <t>AA 45b.1</t>
  </si>
  <si>
    <t>AA 45b.2</t>
  </si>
  <si>
    <t>AA 45b.3</t>
  </si>
  <si>
    <t>AA 45b.4</t>
  </si>
  <si>
    <t>AA 45b.5</t>
  </si>
  <si>
    <t>AA 45b.6</t>
  </si>
  <si>
    <t>AA 45b.7</t>
  </si>
  <si>
    <t>AA 45b.8</t>
  </si>
  <si>
    <t>AA 45b.9</t>
  </si>
  <si>
    <t>AA 46b.1</t>
  </si>
  <si>
    <t>AA 46b.2</t>
  </si>
  <si>
    <t>AA 46b.3</t>
  </si>
  <si>
    <t>AA 46b.4</t>
  </si>
  <si>
    <t>AA 46b.5</t>
  </si>
  <si>
    <t>AA 46b.6</t>
  </si>
  <si>
    <t>AA 46b.7</t>
  </si>
  <si>
    <t>AA 46b.8</t>
  </si>
  <si>
    <t>AA 46b.9</t>
  </si>
  <si>
    <t>Število izvedenih prvih meritev.</t>
  </si>
  <si>
    <t xml:space="preserve">Število poslanih zahtevkovza izdajo uporabnega dovoljenja za zgrajeni zahtevni objekt s strani pravne osebe. </t>
  </si>
  <si>
    <t xml:space="preserve">Število poslanih zahtevkovza izdajo uporabnega dovoljenja za povečani zahtevni objekt s strani pravne osebe. </t>
  </si>
  <si>
    <t>IO-47a</t>
  </si>
  <si>
    <t>IO-48a</t>
  </si>
  <si>
    <t>IO-47b</t>
  </si>
  <si>
    <t>IO-48b</t>
  </si>
  <si>
    <t>AA 47a.1</t>
  </si>
  <si>
    <t>AA 47a.2</t>
  </si>
  <si>
    <t>AA 47a.3</t>
  </si>
  <si>
    <t>AA 47a.4</t>
  </si>
  <si>
    <t>AA 47a.5</t>
  </si>
  <si>
    <t>AA 47a.6</t>
  </si>
  <si>
    <t>AA 47a.7</t>
  </si>
  <si>
    <t>AA 47a.8</t>
  </si>
  <si>
    <t>AA 47a.9</t>
  </si>
  <si>
    <t>AA 48a.1</t>
  </si>
  <si>
    <t>AA 48a.2</t>
  </si>
  <si>
    <t>AA 48a.3</t>
  </si>
  <si>
    <t>AA 48a.4</t>
  </si>
  <si>
    <t>AA 48a.5</t>
  </si>
  <si>
    <t>AA 48a.6</t>
  </si>
  <si>
    <t>AA 48a.7</t>
  </si>
  <si>
    <t>AA 48a.8</t>
  </si>
  <si>
    <t>AA 48a.9</t>
  </si>
  <si>
    <t>AA 47b.1</t>
  </si>
  <si>
    <t>AA 47b.2</t>
  </si>
  <si>
    <t>AA 47b.3</t>
  </si>
  <si>
    <t>AA 47b.4</t>
  </si>
  <si>
    <t>AA 47b.5</t>
  </si>
  <si>
    <t>AA 47b.6</t>
  </si>
  <si>
    <t>AA 47b.7</t>
  </si>
  <si>
    <t>AA 47b.8</t>
  </si>
  <si>
    <t>AA 47b.9</t>
  </si>
  <si>
    <t>AA 48b.1</t>
  </si>
  <si>
    <t>AA 48b.2</t>
  </si>
  <si>
    <t>AA 48b.3</t>
  </si>
  <si>
    <t>AA 48b.4</t>
  </si>
  <si>
    <t>AA 48b.5</t>
  </si>
  <si>
    <t>AA 48b.6</t>
  </si>
  <si>
    <t>AA 48b.7</t>
  </si>
  <si>
    <t>AA 48b.8</t>
  </si>
  <si>
    <t>AA 48b.9</t>
  </si>
  <si>
    <t>Investitor, ki je fizična oseba mora poslati zahtevek za izdajo uporabnega dovoljenja za novozgrajeni zahteven objekt (investitor poda zahtevek organu, ki je izdal GD)</t>
  </si>
  <si>
    <t xml:space="preserve">Število poslanih zahtevkovza izdajo uporabnega dovoljenja za zgrajeni zahtevni objekt s strani fizične osebe. </t>
  </si>
  <si>
    <t xml:space="preserve">Število poslanih zahtevkovza izdajo uporabnega dovoljenja za povečani zahtevni objekt s strani fizične osebe. </t>
  </si>
  <si>
    <t>Investitor, ki je fizična oseba mora poslati zahtevek za izdajo uporabnega dovoljenja za povečavo zahtevnega objekta (investitor poda zahtevek organu, ki je izdal GD)</t>
  </si>
  <si>
    <t>IO-49a</t>
  </si>
  <si>
    <t>IO-50a</t>
  </si>
  <si>
    <t>AA 49a.1</t>
  </si>
  <si>
    <t>AA 49a.2</t>
  </si>
  <si>
    <t>AA 49a.3</t>
  </si>
  <si>
    <t>AA 49a.4</t>
  </si>
  <si>
    <t>AA 49a.5</t>
  </si>
  <si>
    <t>AA 49a.6</t>
  </si>
  <si>
    <t>AA 50a.1</t>
  </si>
  <si>
    <t>AA 50a.2</t>
  </si>
  <si>
    <t>AA 50a.3</t>
  </si>
  <si>
    <t>AA 50a.4</t>
  </si>
  <si>
    <t>AA 50a.5</t>
  </si>
  <si>
    <t>AA 50a.6</t>
  </si>
  <si>
    <t>IO-49b</t>
  </si>
  <si>
    <t>IO-50b</t>
  </si>
  <si>
    <t>AA 49b.1</t>
  </si>
  <si>
    <t>AA 49b.2</t>
  </si>
  <si>
    <t>AA 49b.3</t>
  </si>
  <si>
    <t>AA 49b.4</t>
  </si>
  <si>
    <t>AA 49b.5</t>
  </si>
  <si>
    <t>AA 49b.6</t>
  </si>
  <si>
    <t>AA 50b.1</t>
  </si>
  <si>
    <t>AA 50b.2</t>
  </si>
  <si>
    <t>AA 50b.3</t>
  </si>
  <si>
    <t>AA 50b.4</t>
  </si>
  <si>
    <t>AA 50b.5</t>
  </si>
  <si>
    <t>AA 50b.6</t>
  </si>
  <si>
    <t>IO-51a</t>
  </si>
  <si>
    <t>IO-52a</t>
  </si>
  <si>
    <t>AA 51a.1</t>
  </si>
  <si>
    <t>AA 51a.2</t>
  </si>
  <si>
    <t>AA 51a.3</t>
  </si>
  <si>
    <t>AA 51a.4</t>
  </si>
  <si>
    <t>AA 51a.5</t>
  </si>
  <si>
    <t>AA 51a.6</t>
  </si>
  <si>
    <t>AA 52a.1</t>
  </si>
  <si>
    <t>AA 52a.2</t>
  </si>
  <si>
    <t>AA 52a.3</t>
  </si>
  <si>
    <t>AA 52a.4</t>
  </si>
  <si>
    <t>AA 52a.5</t>
  </si>
  <si>
    <t>AA 52a.6</t>
  </si>
  <si>
    <t>AA 51b.1</t>
  </si>
  <si>
    <t>AA 51b.2</t>
  </si>
  <si>
    <t>AA 51b.3</t>
  </si>
  <si>
    <t>AA 51b.4</t>
  </si>
  <si>
    <t>AA 51b.5</t>
  </si>
  <si>
    <t>AA 51b.6</t>
  </si>
  <si>
    <t>AA 52b.1</t>
  </si>
  <si>
    <t>AA 52b.2</t>
  </si>
  <si>
    <t>AA 52b.3</t>
  </si>
  <si>
    <t>AA 52b.4</t>
  </si>
  <si>
    <t>AA 52b.5</t>
  </si>
  <si>
    <t>AA 52b.6</t>
  </si>
  <si>
    <t>IO-51b</t>
  </si>
  <si>
    <t>IO-52b</t>
  </si>
  <si>
    <t>Število izdanih odločb upravnega organa o odredbi poskusnega obratovanja za novozgrajeni manj zahtevni objekt.</t>
  </si>
  <si>
    <t>Število izdanih odločb upravnega organa o odredbi poskusnega obratovanja za povečani manj zahtevni objekt.</t>
  </si>
  <si>
    <t>Število izdanih odločb upravnega organa o odredbi poskusnega obratovanja za novozgrajeni manj zahtevni objekt (fizične osebe).</t>
  </si>
  <si>
    <t>Število izdanih odločb upravnega organa o odredbi poskusnega obratovanja za povečani manj zahtevni objekt (fizične osebe).</t>
  </si>
  <si>
    <t>Število izdanih odločb upravnega organa o odredbi poskusnega obratovanja zazgrajeni zahtevni objekt (fizične osebe).</t>
  </si>
  <si>
    <t>Število izdanih odločb upravnega organa o odredbi poskusnega obratovanja zazgrajeni zahtevni objekt (pravne osebe).</t>
  </si>
  <si>
    <t>IO-53a</t>
  </si>
  <si>
    <t>IO-53b</t>
  </si>
  <si>
    <t>IO-54a</t>
  </si>
  <si>
    <t>AA 53a.1</t>
  </si>
  <si>
    <t>AA 53a.2</t>
  </si>
  <si>
    <t>AA 53a.3</t>
  </si>
  <si>
    <t>AA 53a.4</t>
  </si>
  <si>
    <t>AA 53a.5</t>
  </si>
  <si>
    <t>AA 53a.6</t>
  </si>
  <si>
    <t>AA 53a.7</t>
  </si>
  <si>
    <t>AA 54a.1</t>
  </si>
  <si>
    <t>AA 54a.2</t>
  </si>
  <si>
    <t>AA 54a.3</t>
  </si>
  <si>
    <t>AA 54a.4</t>
  </si>
  <si>
    <t>AA 54a.5</t>
  </si>
  <si>
    <t>AA 54a.6</t>
  </si>
  <si>
    <t>AA 54a.7</t>
  </si>
  <si>
    <t>AA 53b.1</t>
  </si>
  <si>
    <t>AA 53b.2</t>
  </si>
  <si>
    <t>AA 53b.3</t>
  </si>
  <si>
    <t>AA 53b.4</t>
  </si>
  <si>
    <t>AA 53b.5</t>
  </si>
  <si>
    <t>AA 53b.6</t>
  </si>
  <si>
    <t>AA 53b.7</t>
  </si>
  <si>
    <t>IO-54b</t>
  </si>
  <si>
    <t>AA 54b.1</t>
  </si>
  <si>
    <t>AA 54b.2</t>
  </si>
  <si>
    <t>AA 54b.3</t>
  </si>
  <si>
    <t>AA 54b.4</t>
  </si>
  <si>
    <t>AA 54b.5</t>
  </si>
  <si>
    <t>AA 54b.6</t>
  </si>
  <si>
    <t>AA 54b.7</t>
  </si>
  <si>
    <t>IO-55a</t>
  </si>
  <si>
    <t>IO-56a</t>
  </si>
  <si>
    <t>AA  55a.1</t>
  </si>
  <si>
    <t>AA  55a.2</t>
  </si>
  <si>
    <t>AA  55a.3</t>
  </si>
  <si>
    <t>AA  55a.4</t>
  </si>
  <si>
    <t>AA  55a.5</t>
  </si>
  <si>
    <t>AA  55a.6</t>
  </si>
  <si>
    <t>AA  55a.7</t>
  </si>
  <si>
    <t>AA 56a.1</t>
  </si>
  <si>
    <t>AA 56a.2</t>
  </si>
  <si>
    <t>AA 56a.3</t>
  </si>
  <si>
    <t>AA 56a.4</t>
  </si>
  <si>
    <t>AA 56a.5</t>
  </si>
  <si>
    <t>AA 56a.6</t>
  </si>
  <si>
    <t>AA 56a.7</t>
  </si>
  <si>
    <t>Število izdanih odločb upravnega organa o odredbi poskusnega obratovanja za povečani zahtevni objekt (pravne osebe).</t>
  </si>
  <si>
    <t>Število izdanih odločb upravnega organa o odredbi poskusnega obratovanja za povečani zahtevni objekt (fizične osebe).</t>
  </si>
  <si>
    <t>IO-55b</t>
  </si>
  <si>
    <t>IO-56b</t>
  </si>
  <si>
    <t>AA 55b.1</t>
  </si>
  <si>
    <t>AA 55b.2</t>
  </si>
  <si>
    <t>AA 55b.3</t>
  </si>
  <si>
    <t>AA 55b.4</t>
  </si>
  <si>
    <t>AA 55b.5</t>
  </si>
  <si>
    <t>AA 55b.6</t>
  </si>
  <si>
    <t>AA 55b.7</t>
  </si>
  <si>
    <t>AA 56b.1</t>
  </si>
  <si>
    <t>AA 56b.2</t>
  </si>
  <si>
    <t>AA 56b.3</t>
  </si>
  <si>
    <t>AA 56b.4</t>
  </si>
  <si>
    <t>AA 56b.5</t>
  </si>
  <si>
    <t>AA 56b.6</t>
  </si>
  <si>
    <t>AA 56b.7</t>
  </si>
  <si>
    <t>IO-57a</t>
  </si>
  <si>
    <t>IO-58a</t>
  </si>
  <si>
    <t>IO-57b</t>
  </si>
  <si>
    <t>IO-58b</t>
  </si>
  <si>
    <t>AA 58b.1</t>
  </si>
  <si>
    <t>AA 58b.2</t>
  </si>
  <si>
    <t>AA 58b.3</t>
  </si>
  <si>
    <t>AA 58b.4</t>
  </si>
  <si>
    <t>AA 57b.1</t>
  </si>
  <si>
    <t>AA 57b.2</t>
  </si>
  <si>
    <t>AA 57b.3</t>
  </si>
  <si>
    <t>AA 57b.4</t>
  </si>
  <si>
    <t>AA 58a.1</t>
  </si>
  <si>
    <t>AA 58a.2</t>
  </si>
  <si>
    <t>AA 58a.3</t>
  </si>
  <si>
    <t>AA 58a.4</t>
  </si>
  <si>
    <t>AA 57a.1</t>
  </si>
  <si>
    <t>AA 57a.2</t>
  </si>
  <si>
    <t>AA 57a.3</t>
  </si>
  <si>
    <t>AA 57a.4</t>
  </si>
  <si>
    <t>IO-59a</t>
  </si>
  <si>
    <t>IO-60a</t>
  </si>
  <si>
    <t>IO-59b</t>
  </si>
  <si>
    <t>IO-60b</t>
  </si>
  <si>
    <t>AA 60b.1</t>
  </si>
  <si>
    <t>AA 60b.2</t>
  </si>
  <si>
    <t>AA 60b.3</t>
  </si>
  <si>
    <t>AA 60b.4</t>
  </si>
  <si>
    <t>AA 59b.1</t>
  </si>
  <si>
    <t>AA 59b.2</t>
  </si>
  <si>
    <t>AA 59b.3</t>
  </si>
  <si>
    <t>AA 59b.4</t>
  </si>
  <si>
    <t>AA 60a.1</t>
  </si>
  <si>
    <t>AA 60a.2</t>
  </si>
  <si>
    <t>AA 60a.3</t>
  </si>
  <si>
    <t>AA 60a.4</t>
  </si>
  <si>
    <t>AA 59a.1</t>
  </si>
  <si>
    <t>AA 59a.2</t>
  </si>
  <si>
    <t>AA 59a.3</t>
  </si>
  <si>
    <t>AA 59a.4</t>
  </si>
  <si>
    <t>IO-61a</t>
  </si>
  <si>
    <t>IO-62a</t>
  </si>
  <si>
    <t>IO-61b</t>
  </si>
  <si>
    <t>IO-62b</t>
  </si>
  <si>
    <t>AA 61a.1</t>
  </si>
  <si>
    <t>AA 61a.2</t>
  </si>
  <si>
    <t>AA 61a.3</t>
  </si>
  <si>
    <t>AA 61a.4</t>
  </si>
  <si>
    <t>AA 61a.5</t>
  </si>
  <si>
    <t>AA 61a.6</t>
  </si>
  <si>
    <t xml:space="preserve">Število poslanih zahtevkov za izdajo uporabnega dovoljenja za zgrajeni manj zahtevni objekt s strani pravne osebe. </t>
  </si>
  <si>
    <t xml:space="preserve">Število poslanih zahtevkov za izdajo uporabnega dovoljenja za povečani manj zahtevni objekt s strani pravne osebe. </t>
  </si>
  <si>
    <t xml:space="preserve">Število poslanih zahtevkov za izdajo uporabnega dovoljenja za zgrajeni manj zahtevni objekt s strani fizične osebe. </t>
  </si>
  <si>
    <t xml:space="preserve">Število poslanih zahtevkov za izdajo uporabnega dovoljenja za povečani manj zahtevni objekt s strani fizilčne osebe. </t>
  </si>
  <si>
    <t>AA 62a.1</t>
  </si>
  <si>
    <t>AA 62a.2</t>
  </si>
  <si>
    <t>AA 62a.3</t>
  </si>
  <si>
    <t>AA 62a.4</t>
  </si>
  <si>
    <t>AA 62a.5</t>
  </si>
  <si>
    <t>AA 62a.6</t>
  </si>
  <si>
    <t>AA 61b.1</t>
  </si>
  <si>
    <t>AA 61b.2</t>
  </si>
  <si>
    <t>AA 61b.3</t>
  </si>
  <si>
    <t>AA 61b.4</t>
  </si>
  <si>
    <t>AA 61b.5</t>
  </si>
  <si>
    <t>AA 61b.6</t>
  </si>
  <si>
    <t>AA 62b.1</t>
  </si>
  <si>
    <t>AA 62b.2</t>
  </si>
  <si>
    <t>AA 62b.3</t>
  </si>
  <si>
    <t>AA 62b.4</t>
  </si>
  <si>
    <t>AA 62b.5</t>
  </si>
  <si>
    <t>AA 62b.6</t>
  </si>
  <si>
    <t>IO-63a</t>
  </si>
  <si>
    <t>IO-63b</t>
  </si>
  <si>
    <t>IO-64b</t>
  </si>
  <si>
    <t>IO-64a</t>
  </si>
  <si>
    <t xml:space="preserve">Število poslanih zahtevkov za izdajo uporabnega dovoljenja za zgrajeni zahtevni objekt s strani pravne osebe. </t>
  </si>
  <si>
    <t xml:space="preserve">Število poslanih zahtevkov za izdajo uporabnega dovoljenja za povečani zahtevni objekt s strani pravne osebe. </t>
  </si>
  <si>
    <t xml:space="preserve">Število poslanih zahtevkov za izdajo uporabnega dovoljenja za zgrajeni zahtevni objekt s strani fizične osebe. </t>
  </si>
  <si>
    <t xml:space="preserve">Število poslanih zahtevkov za izdajo uporabnega dovoljenja za povečani zahtevni objekt s strani fizične osebe. </t>
  </si>
  <si>
    <t>AA 63a.1</t>
  </si>
  <si>
    <t>AA 63a.2</t>
  </si>
  <si>
    <t>AA 63a.3</t>
  </si>
  <si>
    <t>AA 63a.4</t>
  </si>
  <si>
    <t>AA 63a.5</t>
  </si>
  <si>
    <t>AA 63a.6</t>
  </si>
  <si>
    <t>AA 64a.1</t>
  </si>
  <si>
    <t>AA 64a.2</t>
  </si>
  <si>
    <t>AA 64a.3</t>
  </si>
  <si>
    <t>AA 64a.4</t>
  </si>
  <si>
    <t>AA 64a.5</t>
  </si>
  <si>
    <t>AA 64a.6</t>
  </si>
  <si>
    <t>AA 63b.1</t>
  </si>
  <si>
    <t>AA 63b.2</t>
  </si>
  <si>
    <t>AA 63b.3</t>
  </si>
  <si>
    <t>AA 63b.4</t>
  </si>
  <si>
    <t>AA 63b.5</t>
  </si>
  <si>
    <t>AA 63b.6</t>
  </si>
  <si>
    <t>AA 64b.1</t>
  </si>
  <si>
    <t>AA 64b.2</t>
  </si>
  <si>
    <t>AA 64b.3</t>
  </si>
  <si>
    <t>AA 64b.4</t>
  </si>
  <si>
    <t>AA 64b.5</t>
  </si>
  <si>
    <t>AA 64b.6</t>
  </si>
  <si>
    <t>IO-67a</t>
  </si>
  <si>
    <t>IO-67b</t>
  </si>
  <si>
    <t>AA 67b.1</t>
  </si>
  <si>
    <t>AA 67b.2</t>
  </si>
  <si>
    <t>AA 67b.3</t>
  </si>
  <si>
    <t>AA 67b.4</t>
  </si>
  <si>
    <t>AA 67b.5</t>
  </si>
  <si>
    <t>AA 67a.1</t>
  </si>
  <si>
    <t>AA 67a.2</t>
  </si>
  <si>
    <t>AA 67a.3</t>
  </si>
  <si>
    <t>AA 67a.4</t>
  </si>
  <si>
    <t>AA 67a.5</t>
  </si>
  <si>
    <t>IO- 65a</t>
  </si>
  <si>
    <t>IO- 65b</t>
  </si>
  <si>
    <t>AA 65b.1</t>
  </si>
  <si>
    <t>AA 65b.2</t>
  </si>
  <si>
    <t>AA 65b.3</t>
  </si>
  <si>
    <t>AA 65b.4</t>
  </si>
  <si>
    <t>AA 65a.1</t>
  </si>
  <si>
    <t>AA 65a.2</t>
  </si>
  <si>
    <t>AA 65a.3</t>
  </si>
  <si>
    <t>AA 65a.4</t>
  </si>
  <si>
    <t>IO-66a</t>
  </si>
  <si>
    <t>AA 66a.1</t>
  </si>
  <si>
    <t>AA 66a.2</t>
  </si>
  <si>
    <t>IO- 66b</t>
  </si>
  <si>
    <t>AA. 66b.1</t>
  </si>
  <si>
    <t>AA. 66b.2</t>
  </si>
  <si>
    <t>ZAPS naroči izdelavo izkaznice in žiga na stroške upravičenca</t>
  </si>
  <si>
    <t>Številop zahtevkov za izdajo izkaznice in enotnega žiga, ki ga fizične osebe posredujejo na ZAPS.</t>
  </si>
  <si>
    <t>Število oddani vloga za zamenjavo izkaznice in enotnega žiga, ki ga fizične osebe posredujejo na ZAPS.</t>
  </si>
  <si>
    <t>Številop zahtevkov za izdajo izkaznice in enotnega žiga, ki ga fizične osebe posredujejo na IZS.</t>
  </si>
  <si>
    <t>Število oddani vloga za zamenjavo izkaznice in enotnega žiga, ki ga fizične osebe posredujejo na IZS.</t>
  </si>
  <si>
    <t>v</t>
  </si>
  <si>
    <t>Investitor, ki je fizična oseba in pridobil projektne pogoje za načrtovanje povečave manj zahtevnega objekta mora zaprositi soglasodajalca za izdajo soglasja k projektnim rešitvam (Investitor ali pooblaščenec)</t>
  </si>
  <si>
    <t>Investitor, ki je fizična oseba in pridobil projektne pogoje za načrtovanje povečave zahtevnega objekta mora zaprositi soglasodajalca za izdajo soglasja k projektnim rešitvam (Investitor ali pooblaščenec)</t>
  </si>
  <si>
    <t>Priprava prikaza lege objekta na zemljišču (investitor) - vris na katastrskem načrtu</t>
  </si>
  <si>
    <t>Priprava značilnih prerezov objekta in terena (investitor)</t>
  </si>
  <si>
    <t>Priprava kopije pridobljenih soglasij pristojnih soglasodajalcev</t>
  </si>
  <si>
    <t>Priprava kopije dokazila o pravici graditi (investitor)</t>
  </si>
  <si>
    <t>Priprava zahtevka za izdajo gradbenega dovoljenja z zahtevanimi podatki o lokaciji gradnje in vrsti objekta</t>
  </si>
  <si>
    <t>Priprava kopij pridobljenih soglasij pristojnih soglasodajalcev</t>
  </si>
  <si>
    <t>Priprava kopije dokazila o pravici graditi v kolikor ni ta pravica vpisana v zemljiško knjigo (investitor)</t>
  </si>
  <si>
    <t>Priprava prijave s podatki o načinu in terminih izvajanja del</t>
  </si>
  <si>
    <t>Priprava kopije načrta organizacije gradbišča</t>
  </si>
  <si>
    <t>Obvestitev odgovornega nadzornika o času začetka in izvedbe del, ki lahko vplivajo na požarno varnost</t>
  </si>
  <si>
    <t>82. člen</t>
  </si>
  <si>
    <t>Investitor, ki je pravna oseba mora izvesti označevanje gradbišča, kjer se bo izvajala novogradnja manj zahtevnega objekta</t>
  </si>
  <si>
    <t>Označevanje gradbišča z gradbiščno tablo (podajanje informacij širši javnosti)</t>
  </si>
  <si>
    <t>Investitor, ki je fizična oseba mora izvesti označevanje gradbišča, kjer se bo izvajala novogradnja manj zahtevnega objekta</t>
  </si>
  <si>
    <t>Investitor, ki je pravna oseba mora izvesti označevanje gradbišča, kjer se bo izvajala novogradnja zahtevnega objekta</t>
  </si>
  <si>
    <t>Investitor, ki je fizična oseba mora izvesti označevanje gradbišča, kjer se bo izvajala novogradnja zahtevnega objekta</t>
  </si>
  <si>
    <t>Investitor pripravi dopis občinski opravi  občine v kateri je gradnja predvidena z namenom seznanitve občinske uprave o nameri zakoličbe objekta</t>
  </si>
  <si>
    <t>Pošiljanje dopisa na občinsko upravo (izvajalec zakoličbe pošlje na občinsko upravo)</t>
  </si>
  <si>
    <t>Pošiljanje poročila o zakoličenju objekta izvajalcu del</t>
  </si>
  <si>
    <t xml:space="preserve">Investitor, ki je fizična oseba mora zagotoviti izvajanje gradbenega nadzora med  novogradnjo manj zahtevnih objektov </t>
  </si>
  <si>
    <t xml:space="preserve">Investitor, ki je fizična oseba mora zagotoviti izvajanje gradbenega nadzora med  novogradnjo zahtevnih objektov </t>
  </si>
  <si>
    <t>Priprava kopije projekta izvedenih del (PID)</t>
  </si>
  <si>
    <t xml:space="preserve">Priprava kopije geodetskega načrta </t>
  </si>
  <si>
    <t>Priprava kopije navodila za obratovanje in vzdrževanje objekta</t>
  </si>
  <si>
    <t>ADMINISTR. STR.</t>
  </si>
  <si>
    <t>ADMINISTR. BREME</t>
  </si>
  <si>
    <t>korekcijski faktor</t>
  </si>
  <si>
    <t>SKUPAJ</t>
  </si>
  <si>
    <t>Investitor, ki je pravna oseba in želi povečati nezahteven objekt na območju, za katerega je sprejet prostorski akt, v katerem so podani pogoji za projektiranje, mora poslati zahtevek za izvleček mnenj iz DPN, OPN, OPPN iz katerih so razvidni pogoji za projektiranje (investitor posreduje na MOP ali Občino)</t>
  </si>
  <si>
    <t>Investitor, ki je fizična oseba in želi graditi nov nezahteven objekt na območju, za katerega je sprejet prostorski akt, v katerem so podani pogoji za projektiranje, mora poslati zahtevek za izvleček mnenj iz DPN, OPN, OPPN iz katerih so razvidni pogoji za projektiranje (investitor posreduje na MOP ali Občino)</t>
  </si>
  <si>
    <t>Investitor, ki je fizična oseba in želi povečati nezahteven objekt na območju, za katerega je sprejet prostorski akt, v katerem so podani pogoji za projektiranje, mora poslati zahtevek za izvleček mnenj iz DPN, OPN, OPPN iz katerih so razvidni pogoji za projektiranje (investitor posreduje na MOP ali Občino)</t>
  </si>
  <si>
    <t>Investitor, ki je pravna oseba in želi graditi nov manj zahteven objekt na območju, za katerega je sprejet prostorski akt, v katerem so podani pogoji za projektiranje, mora poslati zahtevek za izvleček mnenj iz DPN, OPN, OPPN iz katerih so razvidni pogoji za projektiranje (investitor posreduje na MOP ali Občino)</t>
  </si>
  <si>
    <t>Investitor, ki je pravna oseba in želi povečati manj zahteven objekt na območju, za katerega je sprejet prostorski akt, v katerem so podani pogoji za projektiranje, mora poslati zahtevek za izvleček mnenj iz DPN, OPN, OPPN iz katerih so razvidni pogoji za projektiranje (investitor posreduje na MOP ali Občino)</t>
  </si>
  <si>
    <t>Investitor, ki je fizična oseba in želi graditi nov manj zahteven objekt na območju, za katerega je sprejet prostorski akt, v katerem so podani pogoji za projektiranje, mora poslati zahtevek za izvleček mnenj iz DPN, OPN, OPPN iz katerih so razvidni pogoji za projektiranje (investitor posreduje na MOP ali Občino)</t>
  </si>
  <si>
    <t>Investitor, ki je fizična oseba in želi povečati manj zahteven objekt na območju, za katerega je sprejet prostorski akt, v katerem so podani pogoji za projektiranje, mora poslati zahtevek za izvleček mnenj iz DPN, OPN, OPPN iz katerih so razvidni pogoji za projektiranje (investitor posreduje na MOP ali Občino)</t>
  </si>
  <si>
    <t>Investitor, ki je pravna oseba in želi graditi nov zahteven objekt na območju, za katerega je sprejet prostorski akt, v katerem so podani pogoji za projektiranje, mora poslati zahtevek za izvleček mnenj iz DPN, OPN, OPPN iz katerih so razvidni pogoji za projektiranje (investitor posreduje na MOP ali Občino)</t>
  </si>
  <si>
    <t>Investitor, ki je pravna oseba in želi povečati zahteven objekt na območju, za katerega je sprejet prostorski akt, v katerem so podani pogoji za projektiranje, mora poslati zahtevek za izvleček mnenj iz DPN, OPN, OPPN iz katerih so razvidni pogoji za projektiranje (investitor posreduje na MOP ali Občino)</t>
  </si>
  <si>
    <t>Investitor, ki je fizična oseba in želi graditi nov zahteven objekt na območju, za katerega je sprejet prostorski akt, v katerem so podani pogoji za projektiranje, mora poslati zahtevek za izvleček mnenj iz DPN, OPN, OPPN iz katerih so razvidni pogoji za projektiranje (investitor posreduje na MOP ali Občino)</t>
  </si>
  <si>
    <t>Investitor, ki je fizična oseba in želi povečati zahteven objekt na območju, za katerega je sprejet prostorski akt, v katerem so podani pogoji za projektiranje, mora poslati zahtevek za izvleček mnenj iz DPN, OPN, OPPN iz katerih so razvidni pogoji za projektiranje (investitor posreduje na MOP ali Občino)</t>
  </si>
  <si>
    <t>Pošiljanje zahtevka s spremnimi dokumenti (kopija PGD) na naslov soglasodajalca (Investitor)</t>
  </si>
  <si>
    <t>Investitor, ki je fizična oseba in pridobil projektne pogoje za načrtovanje povečave nezahtevnega objekta mora zaprositi soglasodajalca za izdajo soglasja k projektnim rešitvam (Investitor ali pooblaščenec)</t>
  </si>
  <si>
    <t>Investitor, ki je pravna oseba mora vložiti zahtevek za izdajo gradbenega dovoljenja za novogradnjo nezahtevnega objekta</t>
  </si>
  <si>
    <t>Investitor, ki je pravna oseba mora vložiti zahtevek za izdajo gradbenega dovoljenja za povečavo nezahtevnega objekta</t>
  </si>
  <si>
    <t>Investitor, ki je fizična oseba mora vložiti zahtevek za izdajo gradbenega dovoljenja za novogradnjo nezahtevnega objekta</t>
  </si>
  <si>
    <t>Investitor, ki je fizična oseba mora vložiti zahtevek za izdajo gradbenega dovoljenja za povečavo nezahtevnega objekta</t>
  </si>
  <si>
    <t>Investitor, ki je pravna oseba mora vložiti zahtevek za izdajo gradbenega dovoljenja za novogradnjo manj zahtevnega objekta</t>
  </si>
  <si>
    <t>Investitor, ki je pravna oseba mora vložiti zahtevek za izdajo gradbenega dovoljenja za povečavo manj zahtevnega objekta</t>
  </si>
  <si>
    <t>Investitor, ki je fizična oseba mora vložiti zahtevek za izdajo gradbenega dovoljenja za novogradnjo manj zahtevnega objekta</t>
  </si>
  <si>
    <t>Investitor, ki je fizična oseba mora vložiti zahtevek za izdajo gradbenega dovoljenja za povečavo manj zahtevnega objekta</t>
  </si>
  <si>
    <t xml:space="preserve">Priprava obvestila (dopis in vabilo) </t>
  </si>
  <si>
    <t>Investitor, ki je pravna oseba mora izvesti prijavo poskusnega obratovanja novogradnje manj zahtevnega objekta upravnemu organu v kolikor je upravni organ odredil poskusno obratovanje</t>
  </si>
  <si>
    <t>Priprava obvestila o pričetku poskusnega obratovanja</t>
  </si>
  <si>
    <t>Pošiljanje obvestila o pričetku poskusnega obratovanja upravnemu organu in inšpekciji</t>
  </si>
  <si>
    <t>Priprava poročila o izvedenih meritvah obratovalnega monitoringa</t>
  </si>
  <si>
    <t>Investitor, ki je fizična oseba mora izvesti prijavo poskusnega obratovanja novogradnje manj zahtevnega objekta upravnemu organu v kolikor je upravni organ odredil poskusno obratovanje</t>
  </si>
  <si>
    <t>Investitor, ki je pravna oseba mora izvesti prijavo poskusnega obratovanja novogradnje zahtevnega objekta upravnemu organu v kolikor je upravni organ odredil poskusno obratovanje</t>
  </si>
  <si>
    <t>Investitor, ki je fizična oseba mora izvesti prijavo poskusnega obratovanja novogradnje zahtevnega objekta upravnemu organu v kolikor je upravni organ odredil poskusno obratovanje</t>
  </si>
  <si>
    <t>Investitor, ki je pravna oseba mora izvesti poročanje o rezultatih in ugotovitvah iz poskusnega obratovanja novogradnje manj zahtevnega objekta</t>
  </si>
  <si>
    <t>Priprava kopije poročila o izvedenih meritvah v času poskusnega obratovanja</t>
  </si>
  <si>
    <t>Posredovanje obvestila s spremno dokumentacijo upravnemu organu in inšpekciji</t>
  </si>
  <si>
    <t>Investitor, ki je pravna oseba mora izvesti poročanje o rezultatih in ugotovitvah iz poskusnega obratovanja povečave manj zahtevnega objekta</t>
  </si>
  <si>
    <t>Investitor, ki je fizična oseba mora izvesti poročanje o rezultatih in ugotovitvah iz poskusnega obratovanja novogradnje manj zahtevnega objekta</t>
  </si>
  <si>
    <t>Investitor, ki je fizična oseba mora izvesti poročanje o rezultatih in ugotovitvah iz poskusnega obratovanja povečave manj zahtevnega objekta</t>
  </si>
  <si>
    <t>Investitor, ki je pravna oseba mora izvesti poročanje o rezultatih in ugotovitvah iz poskusnega obratovanja novogradnje zahtevnega objekta</t>
  </si>
  <si>
    <t>Investitor, ki je pravna oseba mora izvesti poročanje o rezultatih in ugotovitvah iz poskusnega obratovanja povečave zahtevnega objekta</t>
  </si>
  <si>
    <t>Investitor, ki je fizična oseba mora izvesti poročanje o rezultatih in ugotovitvah iz poskusnega obratovanja novogradnje zahtevnega objekta</t>
  </si>
  <si>
    <t>Investitor, ki je fizična oseba mora izvesti poročanje o rezultatih in ugotovitvah iz poskusnega obratovanja povečave zahtevnega objekta</t>
  </si>
  <si>
    <t>105. člen</t>
  </si>
  <si>
    <t xml:space="preserve">Investitor, ki je pravna oseba mora poslati zahtevek za vpis novozgrajenega manj zahtevnega objekta v uradne evidence </t>
  </si>
  <si>
    <t xml:space="preserve">Investitor, ki je fizična oseba mora poslati zahtevek za vpis novozgrajenega manj zahtevnega objekta v uradne evidence </t>
  </si>
  <si>
    <t xml:space="preserve">Investitor, ki je pravna oseba mora poslati zahtevek za vpis novozgrajenega zahtevnega objekta v uradne evidence </t>
  </si>
  <si>
    <t xml:space="preserve">Investitor, ki je fizična oseba mora poslati zahtevek za vpis novozgrajenega zahtevnega objekta v uradne evidence </t>
  </si>
  <si>
    <t>Priprava zahtevka za izdajo izkaznice in enotnega žiga (po opravljenem izpitu in vpisu v imenik)</t>
  </si>
  <si>
    <t>Področje: Področje okolja in prostora (ZGO-1)</t>
  </si>
  <si>
    <t>V povprečju IZS na leto prejme 22 vlog za zamenjavo izkaznice in enotnega žiga</t>
  </si>
  <si>
    <t>Število fizičnih oseb, ki želijo graditi nov manj zahteven objekt v varovanem pasu GJI ali na varovanem območju.</t>
  </si>
  <si>
    <t>Število fizičnih oseb, ki želijo povečati manj zahteven objekt v varovanem pasu GJI ali na varovanem območju.</t>
  </si>
  <si>
    <t>Število pravnih oseb, ki želijo graditi nov zahteven objekt v varovanem pasu GJI ali na varovanem območju.</t>
  </si>
  <si>
    <t>IO-6a</t>
  </si>
  <si>
    <t>IO-7a</t>
  </si>
  <si>
    <t>IO-8a</t>
  </si>
  <si>
    <t>Število pravnih oseb, ki želijo povečati zahteven objekt v varovanem pasu GJI ali na varovanem območju.</t>
  </si>
  <si>
    <t>IO-6b</t>
  </si>
  <si>
    <t>IO-7b</t>
  </si>
  <si>
    <t>IO-8b</t>
  </si>
  <si>
    <t>Investitor, ki je pravna oseba mora zagotoviti vodenje evidenc med novogradnjo manj zahtevnega objekta</t>
  </si>
  <si>
    <t>Investitor, ki je pravna oseba mora zagotoviti vodenje evidenc  med povečavo manj zahtevnega objekta</t>
  </si>
  <si>
    <t>Investitor, ki je fizična oseba mora zagotoviti vodenje evidenc med novogradnjo manj zahtevnega objekta</t>
  </si>
  <si>
    <t>Investitor, ki je fizična oseba mora zagotoviti vodenje evidenc med povečavo manj zahtevnega objekta</t>
  </si>
  <si>
    <t>Investitor, ki je pravna oseba mora zagotoviti vodenje evidenc med novogradnjo zahtevnega objekta</t>
  </si>
  <si>
    <t>Investitor, ki je pravna oseba mora zagotoviti vodenje evidenc  med povečavo zahtevnega objekta</t>
  </si>
  <si>
    <t>Investitor, ki je fizična oseba mora zagotoviti vodenje evidenc med novogradnjo zahtevnega objekta</t>
  </si>
  <si>
    <t>Investitor, ki je fizična oseba mora zagotoviti vodenje evidenc med povečavo zahtevnega objekta</t>
  </si>
  <si>
    <t>TIPI IO:</t>
  </si>
  <si>
    <t>Kategorija predpisa:</t>
  </si>
  <si>
    <t>TIPI AA:</t>
  </si>
  <si>
    <t>1 - Vodenje evidenc</t>
  </si>
  <si>
    <t>1 - A (EU regulativa)</t>
  </si>
  <si>
    <t>1 - Seznanjanje z informacijsko obveznostjo</t>
  </si>
  <si>
    <t>Januar 2011</t>
  </si>
  <si>
    <t>2 - Prijava najava aktivnosti</t>
  </si>
  <si>
    <t>2 - B (EU direktiva)</t>
  </si>
  <si>
    <t>2 - Usposabljanje zaposlenih za pripravo IO</t>
  </si>
  <si>
    <t>3 - Posredovanje poročil</t>
  </si>
  <si>
    <t>3 - C (nacionalna)</t>
  </si>
  <si>
    <t>3 - Priprava potrebnih informacij iz obstoječih podatkov ali preračunavanje, preoblikovanje obstoječih podatkov za namen IO</t>
  </si>
  <si>
    <t>4 - Označevanje informacij za tretje osebe</t>
  </si>
  <si>
    <t>4 - Pridobivanje novih podatkov</t>
  </si>
  <si>
    <t>5 - Posredovanje informacij za tretje osebe</t>
  </si>
  <si>
    <t>5 - Oblikovanje ustreznih podatkov</t>
  </si>
  <si>
    <t>6 - Zahtevek za posamezno aktivnost, oprostitev, povračilo</t>
  </si>
  <si>
    <t>6 - Izpolnjevanje obrazcev, napovedi, obračunov</t>
  </si>
  <si>
    <t>7 - Splošni zahtevki za določene aktivnosti ali oprostitve</t>
  </si>
  <si>
    <t>7 - Sklicevanje sestankov zaradi IO</t>
  </si>
  <si>
    <t>8 - Registracija</t>
  </si>
  <si>
    <t>8 - Nadzor in sodelovanje pri opravljanju zunanje inšpekcije</t>
  </si>
  <si>
    <t>9 - Certifikacija izdelkov, procesov</t>
  </si>
  <si>
    <t>9 - Kopiranje, distribuiranje (poročil, letakov, etiket)</t>
  </si>
  <si>
    <t>10 - Nadzor</t>
  </si>
  <si>
    <t>10 - Poročanje/oddajanje informacij</t>
  </si>
  <si>
    <t>11 - Inšpekcijski nadzor</t>
  </si>
  <si>
    <t>11 - Drugo</t>
  </si>
  <si>
    <t>12 - Prošnja za subvencije, garancije</t>
  </si>
  <si>
    <t>13 - Usposabljanje, izobraževanje</t>
  </si>
  <si>
    <t>14 - Drugo</t>
  </si>
  <si>
    <t>Investitor imenuje OVD na podlagi sklenjene gradbene pogodbe o izvajanju del.</t>
  </si>
  <si>
    <t>Izvajanje koordinacije za varstvo pri delu s strani koordinatorja</t>
  </si>
  <si>
    <t>Investitor, ki je pravna oseba mora poslati zahtevek za izdajo uporabnega dovoljenja za povečavo manj zahtevni objekt (investitor poda zahtevek organu, ki je izdal GD)</t>
  </si>
  <si>
    <t>Investitor, ki je pravna oseba mora poslati zahtevek za izdajo uporabnega dovoljenja za novozgrajeni manj zahtevni objekt (investitor poda zahtevek organu, ki je izdal GD)</t>
  </si>
  <si>
    <t>Investitor, ki je fizična oseba mora poslati zahtevek za izdajo uporabnega dovoljenja za novozgrajeni manj zahteven objekt (investitor poda zahtevek organu, ki je izdal GD)</t>
  </si>
  <si>
    <t>Investitor, ki je fizična oseba mora poslati zahtevek za izdajo uporabnega dovoljenja za povečavo manj zahteven objekt (investitor poda zahtevek organu, ki je izdal GD)</t>
  </si>
  <si>
    <t>Investitor, ki je pravna oseba mora poslati zahtevek za izdajo uporabnega dovoljenja za novozgrajeni zahtevni objekt (investitor poda zahtevek organu, ki je izdal GD)</t>
  </si>
  <si>
    <t>Investitor, ki je pravna oseba mora poslati zahtevek za izdajo uporabnega dovoljenja za povečavo zahtevni objekt (investitor poda zahtevek organu, ki je izdal GD)</t>
  </si>
  <si>
    <t xml:space="preserve">Investitor, ki je pravna oseba organizira izvedbo tehničnega pregleda novogradnje manj zahtevnega objekta s strani komisije </t>
  </si>
  <si>
    <t xml:space="preserve">Investitor, ki je pravna oseba organizira izvedbo tehničnega pregleda povečave manj zahtevnega objekta s strani komisije </t>
  </si>
  <si>
    <t xml:space="preserve">Investitor, ki je fizična oseba organizira izvedbo tehničnega pregleda novogradnje manj zahtevnega objekta s strani komisije </t>
  </si>
  <si>
    <t xml:space="preserve">Investitor, ki je fizična oseba organizira izvedbo tehničnega pregleda povečave manj zahtevnega objekta s strani komisije </t>
  </si>
  <si>
    <t xml:space="preserve">Investitor, ki je pravna oseba organizira izvedbo tehničnega pregleda novogradnje zahtevnega objekta s strani komisije </t>
  </si>
  <si>
    <t xml:space="preserve">Investitor, ki je pravna oseba organizira izvedbo tehničnega pregleda povečave zahtevnega objekta s strani komisije </t>
  </si>
  <si>
    <t xml:space="preserve">Investitor, ki je fizična oseba organizira izvedbo tehničnega pregleda novogradnje zahtevnega objekta s strani komisije </t>
  </si>
  <si>
    <t xml:space="preserve">Investitor, ki je fizična oseba organizira izvedbo tehničnega pregleda povečave zahtevnega objekta s strani komisije </t>
  </si>
  <si>
    <t xml:space="preserve">Predpostavimo, da se v poprečju letno zagotovi izvajanje gradbenega nadzora za 448 novogradenj zahtevnih objektov </t>
  </si>
  <si>
    <t xml:space="preserve">Investitor, ki je fizična oseba mora zagotoviti izvajanje gradbenega nadzora med povečavo zahtevnih objektov </t>
  </si>
  <si>
    <t>Izpolnitev stolpca "izvedeni ukrep za požarno zaščito" na obrazcu po zaključku gradnje</t>
  </si>
  <si>
    <t>Število fizičnih oseb, ki želijo graditi nov zahteven objekt v varovanem pasu GJI ali na varovanem območju.</t>
  </si>
  <si>
    <t>Število fizičnih oseb, ki želijo povečati zahteven objekt v varovanem pasu GJI ali na varovanem območju.</t>
  </si>
  <si>
    <t>IO-9a</t>
  </si>
  <si>
    <t>IO-10a</t>
  </si>
  <si>
    <t>IO-10b</t>
  </si>
  <si>
    <t>IO-11a</t>
  </si>
  <si>
    <t>Število pravnih oseb, ki želijo graditi nezahtevni objekt na območju katerega je sprejet prostorski akt (PA)</t>
  </si>
  <si>
    <t>Število pravnih oseb, ki želijo graditi nezahtevni objekt na območju katerega je sprejet PA</t>
  </si>
  <si>
    <t>Število pravnih oseb, ki želijo povečati nezahtevni objekt na območju katerega je sprejet PA</t>
  </si>
  <si>
    <t>Število fizičnih oseb, ki želijo graditi nezahtevni objekt na območju katerega je sprejet PA</t>
  </si>
  <si>
    <t>IO-9b</t>
  </si>
  <si>
    <t>Število fizičnih oseb, ki želijo povečati nezahtevni objekt na območju katerega je sprejet PA</t>
  </si>
  <si>
    <t>IO-11b</t>
  </si>
  <si>
    <t>IO-13a</t>
  </si>
  <si>
    <t>IO-12a</t>
  </si>
  <si>
    <t>Število pravnih oseb, ki želijo graditi nov manj zahteven objekt na območju katerega je sprejet PA</t>
  </si>
  <si>
    <t>Število pravnih oseb, ki želijo povečati manj zahteven objekt na območju katerega je sprejet PA</t>
  </si>
  <si>
    <t>IO-12b</t>
  </si>
  <si>
    <t>IO-13b</t>
  </si>
  <si>
    <t>Številofizičnih oseb, ki želijo povečati manj zahteven objekt na območju katerega je sprejet PA</t>
  </si>
  <si>
    <t>Število fizičnih oseb, ki želijo graditi nov manj zahteven objekt na območju katerega je sprejet PA</t>
  </si>
  <si>
    <t>IO-14a</t>
  </si>
  <si>
    <t>IO-15a</t>
  </si>
  <si>
    <t>IO-16a</t>
  </si>
  <si>
    <t>Število pravnih oseb, ki želijo graditi nov zahteven objekt na območju katerega je sprejet PA</t>
  </si>
  <si>
    <t>Število pravnih oseb, ki želijo povečati zahteven objekt na območju katerega je sprejet PA</t>
  </si>
  <si>
    <t>Število fizičnih oseb, ki želijo povečati zahteven objekt na območju katerega je sprejet PA</t>
  </si>
  <si>
    <t>Številofizičnih oseb, ki želijo graditi nov zahteven objekt na območju katerega je sprejet PA</t>
  </si>
  <si>
    <t>IO-14b</t>
  </si>
  <si>
    <t>IO-15b</t>
  </si>
  <si>
    <t>IO-16b</t>
  </si>
  <si>
    <t>AA 16b.1</t>
  </si>
  <si>
    <t>AA 16b.2</t>
  </si>
  <si>
    <t>AA 16b.3</t>
  </si>
  <si>
    <t>AA 16b.4</t>
  </si>
  <si>
    <t>AA 16b.5</t>
  </si>
  <si>
    <t>AA 15b.1</t>
  </si>
  <si>
    <t>AA 15b.2</t>
  </si>
  <si>
    <t>AA 15b.3</t>
  </si>
  <si>
    <t>AA 15b.4</t>
  </si>
  <si>
    <t>AA 15b.5</t>
  </si>
  <si>
    <t>AA 14b.1</t>
  </si>
  <si>
    <t>AA 14b.2</t>
  </si>
  <si>
    <t>AA 14b.3</t>
  </si>
  <si>
    <t>AA 14b.4</t>
  </si>
  <si>
    <t>AA 14b.5</t>
  </si>
  <si>
    <t>AA 16a.1</t>
  </si>
  <si>
    <t>AA 16a.2</t>
  </si>
  <si>
    <t>AA 16a.3</t>
  </si>
  <si>
    <t>AA 16a.4</t>
  </si>
  <si>
    <t>AA 16a.5</t>
  </si>
  <si>
    <t>AA 15a.1</t>
  </si>
  <si>
    <t>AA 15a.2</t>
  </si>
  <si>
    <t>AA 15a.3</t>
  </si>
  <si>
    <t>AA 15a.4</t>
  </si>
  <si>
    <t>AA 15a.5</t>
  </si>
  <si>
    <t>AA 14a.1</t>
  </si>
  <si>
    <t>AA 14a.2</t>
  </si>
  <si>
    <t>AA 14a.3</t>
  </si>
  <si>
    <t>AA 14a.4</t>
  </si>
  <si>
    <t>AA 14a.5</t>
  </si>
  <si>
    <t>AA 13b.1</t>
  </si>
  <si>
    <t>AA 13b.2</t>
  </si>
  <si>
    <t>AA 13b.3</t>
  </si>
  <si>
    <t>AA 13b.4</t>
  </si>
  <si>
    <t>AA 13b.5</t>
  </si>
  <si>
    <t>AA 12b.1</t>
  </si>
  <si>
    <t>AA 12b.2</t>
  </si>
  <si>
    <t>AA 12b.3</t>
  </si>
  <si>
    <t>AA 12b.4</t>
  </si>
  <si>
    <t>AA 12b.5</t>
  </si>
  <si>
    <t>AA 11b.1</t>
  </si>
  <si>
    <t>AA 11b.2</t>
  </si>
  <si>
    <t>AA 11b.3</t>
  </si>
  <si>
    <t>AA 11b.4</t>
  </si>
  <si>
    <t>AA 11b.5</t>
  </si>
  <si>
    <t>AA 13a.1</t>
  </si>
  <si>
    <t>AA 13a.2</t>
  </si>
  <si>
    <t>AA 13a.3</t>
  </si>
  <si>
    <t>AA 13a.4</t>
  </si>
  <si>
    <t>AA 13a.5</t>
  </si>
  <si>
    <t>AA 12a.1</t>
  </si>
  <si>
    <t>AA 12a.2</t>
  </si>
  <si>
    <t>AA 12a.3</t>
  </si>
  <si>
    <t>AA 12a.4</t>
  </si>
  <si>
    <t>AA 12a.5</t>
  </si>
  <si>
    <t>AA 11a.1</t>
  </si>
  <si>
    <t>AA 11a.2</t>
  </si>
  <si>
    <t>AA 11a.3</t>
  </si>
  <si>
    <t>AA 11a.4</t>
  </si>
  <si>
    <t>AA 11a.5</t>
  </si>
  <si>
    <t>AA 10b.1</t>
  </si>
  <si>
    <t>AA 10b.2</t>
  </si>
  <si>
    <t>AA 10b.3</t>
  </si>
  <si>
    <t>AA 10b.4</t>
  </si>
  <si>
    <t>AA 10b.5</t>
  </si>
  <si>
    <t>AA 9b.1</t>
  </si>
  <si>
    <t>AA 9b.2</t>
  </si>
  <si>
    <t>AA 9b.3</t>
  </si>
  <si>
    <t>AA 9b.4</t>
  </si>
  <si>
    <t>AA 9b.5</t>
  </si>
  <si>
    <t>AA 10a.1</t>
  </si>
  <si>
    <t>AA 10a.2</t>
  </si>
  <si>
    <t>AA 10a.3</t>
  </si>
  <si>
    <t>AA 10a.4</t>
  </si>
  <si>
    <t>AA 10a.5</t>
  </si>
  <si>
    <t>AA 9a.1</t>
  </si>
  <si>
    <t>AA 9a.2</t>
  </si>
  <si>
    <t>AA 9a.3</t>
  </si>
  <si>
    <t>AA 9a.4</t>
  </si>
  <si>
    <t>AA 9a.5</t>
  </si>
  <si>
    <t>AA 8b.1</t>
  </si>
  <si>
    <t>AA 8b.2</t>
  </si>
  <si>
    <t>AA 8b.3</t>
  </si>
  <si>
    <t>AA 8b.4</t>
  </si>
  <si>
    <t>AA 8b.5</t>
  </si>
  <si>
    <t>AA 7b.1</t>
  </si>
  <si>
    <t>AA 7b.2</t>
  </si>
  <si>
    <t>AA 7b.3</t>
  </si>
  <si>
    <t>AA 7b.4</t>
  </si>
  <si>
    <t>AA 7b.5</t>
  </si>
  <si>
    <t>AA 6b.1</t>
  </si>
  <si>
    <t>AA 6b.2</t>
  </si>
  <si>
    <t>AA 6b.3</t>
  </si>
  <si>
    <t>AA 6b.4</t>
  </si>
  <si>
    <t>AA 6b.5</t>
  </si>
  <si>
    <t>AA 6b.6</t>
  </si>
  <si>
    <t>AA 6b.7</t>
  </si>
  <si>
    <t>AA 8a.1</t>
  </si>
  <si>
    <t>AA 8a.2</t>
  </si>
  <si>
    <t>AA 8a.3</t>
  </si>
  <si>
    <t>AA 8a.4</t>
  </si>
  <si>
    <t>AA 8a.5</t>
  </si>
  <si>
    <t>AA 7a.1</t>
  </si>
  <si>
    <t>AA 7a.2</t>
  </si>
  <si>
    <t>AA 7a.3</t>
  </si>
  <si>
    <t>AA 7a.4</t>
  </si>
  <si>
    <t>AA 7a.5</t>
  </si>
  <si>
    <t>AA 6a.1</t>
  </si>
  <si>
    <t>AA 6a.2</t>
  </si>
  <si>
    <t>AA 6a.3</t>
  </si>
  <si>
    <t>AA 6a.4</t>
  </si>
  <si>
    <t>AA 6a.5</t>
  </si>
  <si>
    <t>AA 6a.6</t>
  </si>
  <si>
    <t>AA 6a.7</t>
  </si>
  <si>
    <t>AA 5b.1</t>
  </si>
  <si>
    <t>AA 5b.2</t>
  </si>
  <si>
    <t>AA 5b.3</t>
  </si>
  <si>
    <t>AA 5b.4</t>
  </si>
  <si>
    <t>AA 5b.5</t>
  </si>
  <si>
    <t>AA 5b.6</t>
  </si>
  <si>
    <t>AA 5b.7</t>
  </si>
  <si>
    <t>AA 4b.1</t>
  </si>
  <si>
    <t>AA 4b.2</t>
  </si>
  <si>
    <t>AA 4b.3</t>
  </si>
  <si>
    <t>AA 4b.4</t>
  </si>
  <si>
    <t>AA 4b.5</t>
  </si>
  <si>
    <t>AA 4b.6</t>
  </si>
  <si>
    <t>AA 4b.7</t>
  </si>
  <si>
    <t>AA 3b.1</t>
  </si>
  <si>
    <t>AA 3b.2</t>
  </si>
  <si>
    <t>AA 3b.3</t>
  </si>
  <si>
    <t>AA 3b.4</t>
  </si>
  <si>
    <t>AA 3b.5</t>
  </si>
  <si>
    <t>AA 3b.6</t>
  </si>
  <si>
    <t>AA 3b.7</t>
  </si>
  <si>
    <t>AA 5a.1</t>
  </si>
  <si>
    <t>AA 5a.2</t>
  </si>
  <si>
    <t>AA 5a.3</t>
  </si>
  <si>
    <t>AA 5a.4</t>
  </si>
  <si>
    <t>AA 5a.5</t>
  </si>
  <si>
    <t>AA 5a.6</t>
  </si>
  <si>
    <t>AA 5a.7</t>
  </si>
  <si>
    <t>AA 4a.1</t>
  </si>
  <si>
    <t>AA 4a.2</t>
  </si>
  <si>
    <t>AA 4a.3</t>
  </si>
  <si>
    <t>AA 4a.4</t>
  </si>
  <si>
    <t>AA 4a.5</t>
  </si>
  <si>
    <t>AA 4a.6</t>
  </si>
  <si>
    <t>AA 4a.7</t>
  </si>
  <si>
    <t>AA 3a.1</t>
  </si>
  <si>
    <t>AA 3a.2</t>
  </si>
  <si>
    <t>AA 3a.3</t>
  </si>
  <si>
    <t>AA 3a.4</t>
  </si>
  <si>
    <t>AA 3a.5</t>
  </si>
  <si>
    <t>AA 3a.6</t>
  </si>
  <si>
    <t>AA 3a.7</t>
  </si>
  <si>
    <t>IO-17a</t>
  </si>
  <si>
    <t>AA 17a.1</t>
  </si>
  <si>
    <t>AA 17a.2</t>
  </si>
  <si>
    <t>AA 17a.3</t>
  </si>
  <si>
    <t>AA 17a.4</t>
  </si>
  <si>
    <t>AA 17a.5</t>
  </si>
  <si>
    <t>IO-18a</t>
  </si>
  <si>
    <t>IO-17b</t>
  </si>
  <si>
    <t>IO-18b</t>
  </si>
  <si>
    <t>Število poslanih zahtevkov s strani pravnih oseb za izdajo soglasja k projektnim rešitvam za gradnjo nezahtevnega objekta</t>
  </si>
  <si>
    <t>Število poslanih zahtevkov s strani pravnih oseb za izdajo soglasja k projektnim rešitvam za povečanje nezahtevnega objekta</t>
  </si>
  <si>
    <t>Število poslanih zahtevkov s strani fizičnih oseb za izdajo soglasja k projektnim rešitvam za gradnjo nezahtevnega objekta</t>
  </si>
  <si>
    <t>Število poslanih zahtevkov s strani fizičnih oseb za izdajo soglasja k projektnim rešitvam za povečanje nezahtevnega objekta</t>
  </si>
  <si>
    <t>Število poslanih zahtevkov s strani pravnih oseb za izdajo soglasja k projektnim rešitvam za gradnjo manj zahtevnega objekta</t>
  </si>
  <si>
    <t>Število investitorjev.</t>
  </si>
  <si>
    <t>AA 18a.1</t>
  </si>
  <si>
    <t>AA 18a.2</t>
  </si>
  <si>
    <t>AA 18a.3</t>
  </si>
  <si>
    <t>AA 18a.4</t>
  </si>
  <si>
    <t>AA 18a.5</t>
  </si>
  <si>
    <t>AA 17b.1</t>
  </si>
  <si>
    <t>AA 17b.2</t>
  </si>
  <si>
    <t>AA 17b.3</t>
  </si>
  <si>
    <t>AA 17b.4</t>
  </si>
  <si>
    <t>AA 17b.5</t>
  </si>
  <si>
    <t>AA 18b.1</t>
  </si>
  <si>
    <t>AA 18b.2</t>
  </si>
  <si>
    <t>AA 18b.3</t>
  </si>
  <si>
    <t>AA 18b.4</t>
  </si>
  <si>
    <t>AA 18b.5</t>
  </si>
  <si>
    <t>Število poslanih zahtevkov, s strani pravnih oseb, za izdajo soglasja k projektnim rešitvam za povečanje manj zahtevnega objekta</t>
  </si>
  <si>
    <t>Število poslanih zahtevkov s strani fizičnih oseb za izdajo soglasja k projektnim rešitvam za gradnjo manj zahtevnega objekta</t>
  </si>
  <si>
    <t>Število poslanih zahtevkov s strani fizičnih oseb za izdajo soglasja k projektnim rešitvam za povečanje manj zahtevnega objekta</t>
  </si>
  <si>
    <t>Število poslanih zahtevkov, s strani pravnih oseb, za izdajo soglasja k projektnim rešitvam za gradnjo zahtevnega objekta</t>
  </si>
  <si>
    <t>Število poslanih zahtevkov, s strani pravnih oseb, za izdajo soglasja k projektnim rešitvam za povečanje zahtevnega objekta</t>
  </si>
  <si>
    <t>Število poslanih zahtevkov, s strani fizičnih oseb, za izdajo soglasja k projektnim rešitvam za gradnjo zahtevnega objekta</t>
  </si>
  <si>
    <t>Število poslanih zahtevkov, s strani fizičnih oseb, za izdajo soglasja k projektnim rešitvam za povečanje zahtevnega objekta</t>
  </si>
  <si>
    <t>IO-19a</t>
  </si>
  <si>
    <t>IO-20a</t>
  </si>
  <si>
    <t>IO-21a</t>
  </si>
  <si>
    <t>IO-19b</t>
  </si>
  <si>
    <t>IO-20b</t>
  </si>
  <si>
    <t>IO-21b</t>
  </si>
  <si>
    <t>IO-22a</t>
  </si>
  <si>
    <t>IO-23a</t>
  </si>
  <si>
    <t>IO-24a</t>
  </si>
  <si>
    <t>IO-22b</t>
  </si>
  <si>
    <t>IO-23b</t>
  </si>
  <si>
    <t>IO-24b</t>
  </si>
  <si>
    <t>AA 24b.1</t>
  </si>
  <si>
    <t>AA 24b.2</t>
  </si>
  <si>
    <t>AA 24b.3</t>
  </si>
  <si>
    <t>AA 24b.4</t>
  </si>
  <si>
    <t>AA 24b.5</t>
  </si>
  <si>
    <t>AA 22b.1</t>
  </si>
  <si>
    <t>AA 22b.2</t>
  </si>
  <si>
    <t>AA 22b.3</t>
  </si>
  <si>
    <t>AA 22b.4</t>
  </si>
  <si>
    <t>AA 22b.5</t>
  </si>
  <si>
    <t>AA 24a.1</t>
  </si>
  <si>
    <t>AA 24a.2</t>
  </si>
  <si>
    <t>AA 24a.3</t>
  </si>
  <si>
    <t>AA 24a.4</t>
  </si>
  <si>
    <t>AA 24a.5</t>
  </si>
  <si>
    <t>AA 23a.1</t>
  </si>
  <si>
    <t>AA 23a.2</t>
  </si>
  <si>
    <t>AA 23a.3</t>
  </si>
  <si>
    <t>AA 23a.4</t>
  </si>
  <si>
    <t>AA 23a.5</t>
  </si>
  <si>
    <t>AA 22a.1</t>
  </si>
  <si>
    <t>AA 22a.2</t>
  </si>
  <si>
    <t>AA 22a.3</t>
  </si>
  <si>
    <t>AA 22a.4</t>
  </si>
  <si>
    <t>AA 22a.5</t>
  </si>
  <si>
    <t>AA 21a.1</t>
  </si>
  <si>
    <t>AA 21b.1</t>
  </si>
  <si>
    <t>AA 21b.2</t>
  </si>
  <si>
    <t>AA 21b.3</t>
  </si>
  <si>
    <t>AA 21b.4</t>
  </si>
  <si>
    <t>AA 21b.5</t>
  </si>
  <si>
    <t>AA 20b.1</t>
  </si>
  <si>
    <t>AA 20b.2</t>
  </si>
  <si>
    <t>AA 20b.3</t>
  </si>
  <si>
    <t>AA 20b.4</t>
  </si>
  <si>
    <t>AA 20b.5</t>
  </si>
  <si>
    <t>AA 19b.1</t>
  </si>
  <si>
    <t>AA 19b.2</t>
  </si>
  <si>
    <t>AA 19b.3</t>
  </si>
  <si>
    <t>AA 19b.4</t>
  </si>
  <si>
    <t>AA 19b.5</t>
  </si>
  <si>
    <t>AA 21a.2</t>
  </si>
  <si>
    <t>AA 21a.3</t>
  </si>
  <si>
    <t>AA 21a.4</t>
  </si>
  <si>
    <t>AA 21a.5</t>
  </si>
  <si>
    <t>AA 20a.1</t>
  </si>
  <si>
    <t>AA 20a.2</t>
  </si>
  <si>
    <t>AA 20a.3</t>
  </si>
  <si>
    <t>AA 20a.4</t>
  </si>
  <si>
    <t>AA 20a.5</t>
  </si>
  <si>
    <t>AA 19a.1</t>
  </si>
  <si>
    <t>AA 19a.2</t>
  </si>
  <si>
    <t>AA 19a.3</t>
  </si>
  <si>
    <t>AA 19a.4</t>
  </si>
  <si>
    <t>AA 19a.5</t>
  </si>
  <si>
    <t>Investitor, ki je pravna oseba mora izvesti prijavo poskusnega obratovanja povečave manj zahtevnega objekta upravnemu organu v kolikor je upravni organ odredil poskusno obratovanje</t>
  </si>
  <si>
    <t>Investitor, ki je fizična oseba mora izvesti prijavo poskusnega obratovanja povečave manj zahtevnega objekta upravnemu organu v kolikor je upravni organ odredil poskusno obratovanje</t>
  </si>
  <si>
    <t>Investitor, ki je pravna oseba mora izvesti prijavo poskusnega obratovanja povečave zahtevnega objekta upravnemu organu v kolikor je upravni organ odredil poskusno obratovanje</t>
  </si>
  <si>
    <t>Investitor, ki je fizična oseba mora izvesti prijavo poskusnega obratovanja povečave zahtevnega objekta upravnemu organu v kolikor je upravni organ odredil poskusno obratovanje</t>
  </si>
  <si>
    <t xml:space="preserve">Investitor, ki je pravna oseba mora poslati zahtevek za vpis povečave manj zahtevnega objekta v uradne evidence </t>
  </si>
  <si>
    <t xml:space="preserve">Investitor, ki je fizična oseba mora poslati zahtevek za vpis povečave manj zahtevnega objekta v uradne evidence </t>
  </si>
  <si>
    <t xml:space="preserve">Investitor, ki je pravna oseba mora poslati zahtevek za vpis povečave zahtevnega objekta v uradne evidence </t>
  </si>
  <si>
    <t xml:space="preserve">Investitor, ki je fizična oseba mora poslati zahtevek za vpis povečave zahtevnega objekta v uradne evidence </t>
  </si>
  <si>
    <t xml:space="preserve">OPRAVLJANJE STROKOVNIH IZPITOV </t>
  </si>
  <si>
    <t>MOP</t>
  </si>
  <si>
    <t>Pravilnik o obliki in vsebini izkaznice in enotnega žiga pooblaščenih arhitektov, pooblaščenih krajinskih arhitektov in pooblaščenih prostorskih načrtovalcev (Ur. l. RS, št. 114/04; 53/05)</t>
  </si>
  <si>
    <t>5. člen</t>
  </si>
  <si>
    <t>Pridobitev izkaznice in enotnega žiga (fizične osebe)</t>
  </si>
  <si>
    <t>ZPAS naroči izdelavo izkaznice in žiga na stroške upravičenca</t>
  </si>
  <si>
    <t>Pridobitev izkaznice in žiga</t>
  </si>
  <si>
    <t>Pošiljanje izkaznice in žiga upravičencu</t>
  </si>
  <si>
    <t>9. člen</t>
  </si>
  <si>
    <t>Evidenca o izkaznicah in enotnih žigih (vodi ZAPS)</t>
  </si>
  <si>
    <t>Vpis podatkov o izdanih izkaznicah in žigu v evidenco</t>
  </si>
  <si>
    <t>Posredovanje informacije MOP-u o izdanih izkaznicah in žigih (najmanj 1x letno)</t>
  </si>
  <si>
    <t>6. člen</t>
  </si>
  <si>
    <t>zamenjava izkaznic in enotnega žiga (fizične osebe)</t>
  </si>
  <si>
    <t>Vloga in obvestilo ZAPS-u o razlogih za zamenjavo</t>
  </si>
  <si>
    <t>1; 6</t>
  </si>
  <si>
    <t>ZAPS izbriše iz evidence staro izkaznico in enotni žig</t>
  </si>
  <si>
    <t>Pravilnik o obliki in vsebini izkaznice in enotnega žiga pooblaščenih inženirjev (Ur. l. RS, št. 51/04; 60/05; 73/05)</t>
  </si>
  <si>
    <t>Pridobitev izkaznice in enotnega žiga</t>
  </si>
  <si>
    <t>1;6</t>
  </si>
  <si>
    <t>IZS naroči izdelavo izkaznice in žiga na stroške upravičenca</t>
  </si>
  <si>
    <t>zamenjava izkaznic in enotnega žiga</t>
  </si>
  <si>
    <t>Vloga in obvestilo IZS o razlogih za zamenjavo</t>
  </si>
  <si>
    <t>IZS izbriše iz evidence staro izkaznico in enotni žig</t>
  </si>
  <si>
    <t>Investitor mora zagotoviti revizijo projekta (na podlagi pripomb revidenta se pripravi usklajeno dokumentacijo PGD)</t>
  </si>
  <si>
    <t>Uredba o uvedbi in uporabi enotne klasifikacije vrst objektov in o določitvi objektov državnega pomena (Ur. l. RS, št. 33/03; 78/05; 25/10)
Zakon o graditvi objektov /ZGO-1/ (Ur. l. RS, št. 110/2002, 45/2004, 47/2004, 102/2004-UPB1, 126/2007, 108/2009)</t>
  </si>
  <si>
    <t>Uredba o vrstah objektov glede na zahtevnost (Ur. l. RS, št. 37/08; 99/08)
Zakon o graditvi objektov /ZGO-1/ (Ur. l. RS, št. 110/2002, 45/2004, 47/2004, 102/2004-UPB1, 126/2007, 108/2009)</t>
  </si>
  <si>
    <t xml:space="preserve">Pravilnik o obliki in vsebini izkaznice in enotnega žiga pooblaščenih arhitektov, pooblaščenih krajinskih arhitektov in pooblaščenih prostorskih načrtovalcev (Ur. l. RS, št. 114/04; 53/05)
Zakon o graditvi objektov /ZGO-1/ (Ur. l. RS, št. 110/2002, 45/2004, 47/2004, 102/2004-UPB1, 126/2007, 108/2009)
</t>
  </si>
  <si>
    <t>Pravilnik o obliki in vsebini izkaznice in enotnega žiga pooblaščenih inženirjev (Ur. l. RS, št. 51/04; 60/05; 73/05)
Zakon o graditvi objektov /ZGO-1/ (Ur. l. RS, št. 110/2002, 45/2004, 47/2004, 102/2004-UPB1, 126/2007, 108/2009)</t>
  </si>
  <si>
    <t>DA</t>
  </si>
  <si>
    <t>Evidenca o izkaznicah in enotnih žigih (vodi IZS)</t>
  </si>
  <si>
    <t>Pravilnik o požarni varnosti v stavbah (Ur. l. RS, št. 31/04; 10/05; 83/05; 14/07)
Zakon o graditvi objektov /ZGO-1/ (Ur. l. RS, št. 110/2002, 45/2004, 47/2004, 102/2004-UPB1, 126/2007, 108/2009)</t>
  </si>
  <si>
    <t>Seznanitev z zahtevo za pridobivanje projektnih pogojev (pregled omejitev v prostoru)</t>
  </si>
  <si>
    <t>Priprava vloge s prikazom potrebnih podatkov za namen pridobitve projektnih pogojev (dopis kot zahtevek za pogoje)</t>
  </si>
  <si>
    <t>Tiskanje vloge za namen pridobitve projektnih pogojev (dopis kot zahtevek za pogoje)</t>
  </si>
  <si>
    <t>Naziv zakona z navedbo objave</t>
  </si>
  <si>
    <t>Podzakonski predpisi z navedbo objave</t>
  </si>
  <si>
    <t>Št. člena</t>
  </si>
  <si>
    <t>Povezani predpisi z navedbo objave</t>
  </si>
  <si>
    <t>Resorni organ</t>
  </si>
  <si>
    <t>Kategorija predpisa</t>
  </si>
  <si>
    <t>Zap. št. IO</t>
  </si>
  <si>
    <t>IO (opisno)</t>
  </si>
  <si>
    <t>IO (tip)</t>
  </si>
  <si>
    <t>Zap. št. AA</t>
  </si>
  <si>
    <t>Naziv predpisa z navedbo objave</t>
  </si>
  <si>
    <t>AA (opisno)</t>
  </si>
  <si>
    <t>AA (tip)</t>
  </si>
  <si>
    <t>Populacija (opisno)</t>
  </si>
  <si>
    <t>Populacija (število)</t>
  </si>
  <si>
    <t>Frekvenca</t>
  </si>
  <si>
    <t>Elektronsko izpolnjevanje aktivnosti (da ali ne)</t>
  </si>
  <si>
    <t>Urna postavka</t>
  </si>
  <si>
    <t>PRIDOBITEV PROJEKTNIH POGOJEV</t>
  </si>
  <si>
    <t>Zakon o graditvi objektov /ZGO-1/ (Ur. l. RS, št. 110/2002, 45/2004, 47/2004, 102/2004-UPB1, 126/2007, 108/2009)</t>
  </si>
  <si>
    <t>Uredba o uvedbi in uporabi enotne klasifikacije vrst objektov in o določitvi objektov državnega pomena (Ur. l. RS, št. 33/03; 78/05; 25/10)</t>
  </si>
  <si>
    <t>49b; 50
5. člen Uredba</t>
  </si>
  <si>
    <t>B</t>
  </si>
  <si>
    <t>NE</t>
  </si>
  <si>
    <t>Pridobitev podatkov o  seznamu soglasodajalcev, katere je potrebno pozvati k oddaji projektnih pogojev</t>
  </si>
  <si>
    <t>Razvrstitev objekta glede na zahteve iz Uredbe (investitor določi klasifikacijo objekta)</t>
  </si>
  <si>
    <t>Priprava kopije izdelane IDZ</t>
  </si>
  <si>
    <t>Pošiljanje vloge s spremno dokumentacijo (kopija IDZ, obrazec vloge in dopis) soglasodajalcem, ki bodo podali projektne pogoje</t>
  </si>
  <si>
    <t>PRIDOBITEV SOGLASIJ K PROJEKTNIM REŠITVAM</t>
  </si>
  <si>
    <t>Uredba o vrstah objektov glede na zahtevnost (Ur. l. RS, št. 37/08; 99/08)</t>
  </si>
  <si>
    <t>50a
6. člen Uredbe</t>
  </si>
  <si>
    <t>Priprava zahtevka za pridobitev soglasja k projektnim rešitvam (Investitor)</t>
  </si>
  <si>
    <t xml:space="preserve">Tiskanje zahtevka </t>
  </si>
  <si>
    <t>Priprava kopije dokumentacije PGD (kopija tistega dela, ki je predmet soglašanja; pripravi investitor)</t>
  </si>
  <si>
    <t>Priprava kopije pridobljenih pogojev s strani soglasodajalcev (pripravi investitor)</t>
  </si>
  <si>
    <t>PRIDOBITEV GRADBENEGA DOVOLJENJA</t>
  </si>
  <si>
    <t>74a</t>
  </si>
  <si>
    <t>Izpolnitev predpisanega obrazca s strani investitorja</t>
  </si>
  <si>
    <t>Tiskanje (kopiranje) obrazca</t>
  </si>
  <si>
    <t>Pošiljanje zahtevka s spremno dokumentacijo (obrazec + ostala dokumentacija) na UE</t>
  </si>
  <si>
    <t>Tiskanje zahtevka za izdajo gradbenega dovoljenja</t>
  </si>
  <si>
    <t>Pošiljanje zahtevka s spremno dokumentacijo na UE (investitor)</t>
  </si>
  <si>
    <t>GRADNJA OBJEKTOV</t>
  </si>
  <si>
    <t>Pravilnik o požarni varnosti v stavbah (Ur. l. RS, št. 31/04; 10/05; 83/05; 14/07)</t>
  </si>
  <si>
    <t>82. člen
16. člen Pravilnika</t>
  </si>
  <si>
    <t>Seznanitev z IO</t>
  </si>
  <si>
    <t xml:space="preserve">Tiskanje prijave </t>
  </si>
  <si>
    <t xml:space="preserve">Priprava kopije varnostnega načrta </t>
  </si>
  <si>
    <t>Posredovanje prijave s spremno dokumentacijo pristojni inšpekciji</t>
  </si>
  <si>
    <t>Izdelava gradbiščne table z zahtevanimi podatki</t>
  </si>
  <si>
    <t>80. člen</t>
  </si>
  <si>
    <t>Tiskanje dopisa</t>
  </si>
  <si>
    <t>Izvedba zakoličenja objekta na lokaciji gradnje</t>
  </si>
  <si>
    <t>Priprava poročila o zakoličenju objekta</t>
  </si>
  <si>
    <t>85 člen</t>
  </si>
  <si>
    <t>Izvajanje nadzora med gradnjo objekta s strani nadzornika</t>
  </si>
  <si>
    <t xml:space="preserve">Izpolnjevanje gradbenega dnevnika (zapisovanje dogajanja na gradbišču tekom gradnje) </t>
  </si>
  <si>
    <t>76. člen
16. člen Pravilnika</t>
  </si>
  <si>
    <t>Imenovanje odgovornega vodje del za izvedbo del na gradbišču (investitor ga imenuje)</t>
  </si>
  <si>
    <t>Seznanitev nadzornika za zahtevo za vodenje gradbenega dnevnika</t>
  </si>
  <si>
    <t xml:space="preserve">Zagotovitev gradbenega dnevnika </t>
  </si>
  <si>
    <t>Vodenje gradbenega dnevnika s strani odgovornega vodje del</t>
  </si>
  <si>
    <t>PRIDOBITEV UPORABNEGA DOVOLJENJA</t>
  </si>
  <si>
    <t>89. člen</t>
  </si>
  <si>
    <t>Seznanitev z IO (projektant seznani investitorja z zahtevo)</t>
  </si>
  <si>
    <t>Priprava vloge za zahtevo za izdajo uporabnega dovoljenja (izpolnitev obrazca)</t>
  </si>
  <si>
    <t>Tiskanje zahtevka za izdajo uporabnega dovoljenja</t>
  </si>
  <si>
    <t>Priprava kopije programa prvih meritev obratovalnega monitoringa (kadar je ta predpisan)</t>
  </si>
  <si>
    <t>Priprava izjave odgovornega vodje glede zanesljivosti objekta</t>
  </si>
  <si>
    <t>Pošiljanje zahtevka s spremno dokumentacijo na upravno enoto, ki je izdala gradbeno dovoljenje</t>
  </si>
  <si>
    <t>91. člen</t>
  </si>
  <si>
    <t>Seznanitev vseh udeležencev, ki so sodelovali pri gradnji o izvedbi tehničnega pregleda (investitor jih pisno obvesti)</t>
  </si>
  <si>
    <t xml:space="preserve">Tiskanje ali kopiranje obvestila </t>
  </si>
  <si>
    <t>Pošiljanje obvestila priporočeno s povratnico na naslov vseh udeležencev v gradnji</t>
  </si>
  <si>
    <t>Izvedba tehničnega pregleda objekta</t>
  </si>
  <si>
    <t>Zapisnik o opravljenem tehničnem pregledu</t>
  </si>
  <si>
    <t>98. člen</t>
  </si>
  <si>
    <t>Tiskanje obvestila o pričetku poskusnega obratovanja</t>
  </si>
  <si>
    <t>Investitor imenuje zagotovi strokovni nadzor v času poskusnega obratovanja (sklenitev pogodbe z nadzornikom)</t>
  </si>
  <si>
    <t>Vodenje obratovalnega dnevnika s strani nadzornika</t>
  </si>
  <si>
    <t xml:space="preserve">Izvajanje meritev iz obratovalnega monitoringa </t>
  </si>
  <si>
    <t>Priprava obvestila o poteku poskusnega obratovanja</t>
  </si>
  <si>
    <t>Tiskanje obvestila</t>
  </si>
  <si>
    <t>Investitor pri izvajalcu (projektant ali geodet) naroči izdelavo projekta za vpis v uradne evidence</t>
  </si>
  <si>
    <t>Posredovanje poročila upravnemu organ za vpis v uradne evidence</t>
  </si>
  <si>
    <t>AA 30.1</t>
  </si>
  <si>
    <t>AA 30.2</t>
  </si>
  <si>
    <t>Investitor, ki je pravna oseba in želi graditi nov nezahteven objekt na območju, za katerega je sprejet prostorski akt, v katerem so podani pogoji za projektiranje, mora poslati zahtevek za izvleček mnenj iz DPN, OPN, OPPN iz katerih so razvidni pogoji za projektiranje (investitor posreduje na MOP ali Občino)</t>
  </si>
  <si>
    <t>Seznanitev z zahtevo za pridobivanje projektnih pogojev (pregled omejitev v prostoru in vrste prostorskega akta)</t>
  </si>
  <si>
    <t>Priprava zahtevka za posredovanje izvlečka mnenj od MOP ali občine (investitor)</t>
  </si>
  <si>
    <t>Tiskanje zahtevka za posredovanje izvlečka mnenj od MOP ali občine (investitor)</t>
  </si>
  <si>
    <t>Pošiljanje zahtevka za posredovanje izvlečka mnenj na MOP ali občine (investitor)</t>
  </si>
  <si>
    <t>IO-1a</t>
  </si>
  <si>
    <t xml:space="preserve">Število poslanih vlog za pridobitev projektnih pogojev. </t>
  </si>
  <si>
    <t xml:space="preserve">Število poslanih vlog za pridobitev projektnih pogojev.  </t>
  </si>
  <si>
    <t>AA 1a.1</t>
  </si>
  <si>
    <t>AA 1a.2</t>
  </si>
  <si>
    <t>AA 1a.3.</t>
  </si>
  <si>
    <t>AA 1a.4</t>
  </si>
  <si>
    <t>AA 1a.5</t>
  </si>
  <si>
    <t>AA 1a.6</t>
  </si>
  <si>
    <t>IO-2a</t>
  </si>
  <si>
    <t>AA 2a.1</t>
  </si>
  <si>
    <t>AA 2a.2</t>
  </si>
  <si>
    <t>AA 2a.3</t>
  </si>
  <si>
    <t>AA 2a.4</t>
  </si>
  <si>
    <t>AA 2a.5</t>
  </si>
  <si>
    <t>AA 2a.6</t>
  </si>
  <si>
    <t>IO-1b</t>
  </si>
  <si>
    <t>AA 1b.1</t>
  </si>
  <si>
    <t>AA 1b.2</t>
  </si>
  <si>
    <t>AA 1b.3</t>
  </si>
  <si>
    <t>AA 1b.4</t>
  </si>
  <si>
    <t>AA 1b.5</t>
  </si>
  <si>
    <t>AA 1b.6</t>
  </si>
  <si>
    <t>IO-2b</t>
  </si>
  <si>
    <t>AA 2b.1</t>
  </si>
  <si>
    <t>AA 2b.2</t>
  </si>
  <si>
    <t>AA 2b.3</t>
  </si>
  <si>
    <t>AA 2b.4</t>
  </si>
  <si>
    <t>AA 2b.5</t>
  </si>
  <si>
    <t>AA 2b.6</t>
  </si>
  <si>
    <t>IO-3a</t>
  </si>
  <si>
    <t>Število fizičnih oseb, ki želijo povečati nezahteven objekt v varovanem pasu GJI ali na varovanem območju.</t>
  </si>
  <si>
    <t>Število pravnih oseb, ki želijo povečati nezahteven objekt v varovanem pasu GJI ali na varovanem območju.</t>
  </si>
  <si>
    <t>Število pravnih oseb, ki želijo graditi nov nezahteven objekt v varovanem pasu GJI ali na varovanem območju.</t>
  </si>
  <si>
    <t>Število fizičnih oseb, ki želijo graditi nov nezahteven objekt v varovanem pasu GJI ali na varovanem območju.</t>
  </si>
  <si>
    <t>Število pravnih oseb, ki želijo graditi nov manj zahteven objekt v varovanem pasu GJI ali na varovanem območju.</t>
  </si>
  <si>
    <t>IO-4a</t>
  </si>
  <si>
    <t>Število pravnih oseb, ki želijo povečati manj zahteven objekt v varovanem pasu GJI ali na varovanem območju.</t>
  </si>
  <si>
    <t>IO-5a</t>
  </si>
  <si>
    <t>IO-4b</t>
  </si>
  <si>
    <t>IO-3b</t>
  </si>
  <si>
    <t>IO-5b</t>
  </si>
  <si>
    <t>Investitor, ki je pravna oseba pošlje prijavo gradbišča za novogradnjo manj zahtevnega objekta na UE oz. pristojnemu inšpektorju</t>
  </si>
  <si>
    <t>Investitor, ki je pravna oseba pošlje prijavo gradbišča za povečavo manj zahtevnega objekta na UE oz. pristojnemu inšpektorju</t>
  </si>
  <si>
    <t>Investitor, ki je fizična oseba pošlje prijavo gradbišča za novogradnjo manj zahtevnega objekta na UE oz. pristojnemu inšpektorju</t>
  </si>
  <si>
    <t>Investitor, ki je fizična oseba pošlje prijavo gradbišča za povečavo manj zahtevnega objekta na UE oz. pristojnemu inšpektorju</t>
  </si>
  <si>
    <t>Investitor, ki je pravna oseba pošlje prijavo gradbišča za novogradnjo zahtevnega objekta na UE oz. pristojnemu inšpektorju</t>
  </si>
  <si>
    <t>Investitor, ki je pravna oseba pošlje prijavo gradbišča za povečavo zahtevnega objekta na UE oz. pristojnemu inšpektorju</t>
  </si>
  <si>
    <t>Investitor, ki je fizična oseba pošlje prijavo gradbišča za novogradnjo zahtevnega objekta na UE oz. pristojnemu inšpektorju</t>
  </si>
  <si>
    <t>Investitor, ki je fizična oseba pošlje prijavo gradbišča za povečavo zahtevnega objekta na UE oz. pristojnemu inšpektorju</t>
  </si>
  <si>
    <t>Investitor, ki je fizična oseba mora izvesti označevanje gradbišča, kjer se bo izvajala povečave manj zahtevnega objekta</t>
  </si>
  <si>
    <t>Investitor, ki je pravna oseba mora izvesti označevanje gradbišča, kjer se bo izvajala povečave zahtevnega objekta</t>
  </si>
  <si>
    <t>Investitor, ki je fizična oseba mora izvesti označevanje gradbišča, kjer se bo izvajala povečave zahtevnega objekta</t>
  </si>
  <si>
    <t xml:space="preserve">Investitor, ki je pravna oseba mora posredovati informacijo o zakoličbi novega manj zahtevnega objekta občinski upravi </t>
  </si>
  <si>
    <t xml:space="preserve">Investitor, ki je pravna oseba mora posredovati informacijo o zakoličbi povečave manj zahtevnega objekta občinski upravi </t>
  </si>
  <si>
    <t xml:space="preserve">Investitor, ki je fizična oseba mora posredovati informacijo o zakoličbi novega manj zahtevnega objekta občinski upravi </t>
  </si>
  <si>
    <t xml:space="preserve">Investitor, ki je fizična oseba mora posredovati informacijo o zakoličbi povečave manj zahtevnega objekta občinski upravi </t>
  </si>
  <si>
    <t xml:space="preserve">Investitor, ki je pravna oseba mora posredovati informacijo o zakoličbi novega zahtevnega objekta občinski upravi </t>
  </si>
  <si>
    <t xml:space="preserve">Investitor, ki je pravna oseba mora posredovati informacijo o zakoličbi povečave zahtevnega objekta občinski upravi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</si>
</sst>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_-* #,##0.00\ [$EUR]_-;\-* #,##0.00\ [$EUR]_-;_-* &quot;-&quot;??\ [$EUR]_-;_-@_-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[$€-1];[Red]\-#,##0.00\ [$€-1]"/>
  </numFmts>
  <fonts count="28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57"/>
      <name val="Arial"/>
      <family val="0"/>
    </font>
    <font>
      <b/>
      <i/>
      <sz val="8"/>
      <name val="Arial"/>
      <family val="0"/>
    </font>
    <font>
      <sz val="8"/>
      <color indexed="12"/>
      <name val="Arial"/>
      <family val="0"/>
    </font>
    <font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4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>
        <color indexed="1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>
        <color indexed="10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>
        <color indexed="10"/>
      </top>
      <bottom>
        <color indexed="63"/>
      </bottom>
    </border>
    <border>
      <left style="thin"/>
      <right style="thin"/>
      <top style="double">
        <color indexed="10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0" borderId="6" applyNumberFormat="0" applyFill="0" applyAlignment="0" applyProtection="0"/>
    <xf numFmtId="0" fontId="23" fillId="23" borderId="7" applyNumberFormat="0" applyAlignment="0" applyProtection="0"/>
    <xf numFmtId="0" fontId="24" fillId="16" borderId="8" applyNumberFormat="0" applyAlignment="0" applyProtection="0"/>
    <xf numFmtId="0" fontId="25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7" borderId="8" applyNumberFormat="0" applyAlignment="0" applyProtection="0"/>
    <xf numFmtId="0" fontId="27" fillId="0" borderId="9" applyNumberFormat="0" applyFill="0" applyAlignment="0" applyProtection="0"/>
  </cellStyleXfs>
  <cellXfs count="30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23" borderId="10" xfId="0" applyFont="1" applyFill="1" applyBorder="1" applyAlignment="1">
      <alignment horizontal="center" vertical="center" wrapText="1"/>
    </xf>
    <xf numFmtId="0" fontId="4" fillId="23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3" fillId="5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23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6" xfId="0" applyFont="1" applyBorder="1" applyAlignment="1">
      <alignment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7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4" fillId="0" borderId="12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23" borderId="1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/>
    </xf>
    <xf numFmtId="1" fontId="8" fillId="0" borderId="1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0" xfId="0" applyFont="1" applyFill="1" applyAlignment="1">
      <alignment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3" fillId="0" borderId="22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1" fillId="24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/>
    </xf>
    <xf numFmtId="0" fontId="3" fillId="5" borderId="13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3" fillId="23" borderId="19" xfId="0" applyFont="1" applyFill="1" applyBorder="1" applyAlignment="1">
      <alignment wrapText="1"/>
    </xf>
    <xf numFmtId="0" fontId="3" fillId="23" borderId="24" xfId="0" applyFont="1" applyFill="1" applyBorder="1" applyAlignment="1">
      <alignment wrapText="1"/>
    </xf>
    <xf numFmtId="0" fontId="3" fillId="23" borderId="25" xfId="0" applyFont="1" applyFill="1" applyBorder="1" applyAlignment="1">
      <alignment wrapText="1"/>
    </xf>
    <xf numFmtId="0" fontId="3" fillId="23" borderId="22" xfId="0" applyFont="1" applyFill="1" applyBorder="1" applyAlignment="1">
      <alignment wrapText="1"/>
    </xf>
    <xf numFmtId="0" fontId="3" fillId="23" borderId="13" xfId="0" applyFont="1" applyFill="1" applyBorder="1" applyAlignment="1">
      <alignment wrapText="1"/>
    </xf>
    <xf numFmtId="0" fontId="3" fillId="23" borderId="26" xfId="0" applyFont="1" applyFill="1" applyBorder="1" applyAlignment="1">
      <alignment wrapText="1"/>
    </xf>
    <xf numFmtId="0" fontId="4" fillId="0" borderId="11" xfId="0" applyFont="1" applyBorder="1" applyAlignment="1">
      <alignment horizontal="center"/>
    </xf>
    <xf numFmtId="0" fontId="3" fillId="23" borderId="24" xfId="0" applyFont="1" applyFill="1" applyBorder="1" applyAlignment="1">
      <alignment horizontal="center" wrapText="1"/>
    </xf>
    <xf numFmtId="0" fontId="3" fillId="23" borderId="13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 vertical="center"/>
    </xf>
    <xf numFmtId="0" fontId="4" fillId="0" borderId="27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 vertical="center"/>
    </xf>
    <xf numFmtId="0" fontId="1" fillId="24" borderId="10" xfId="0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49" fontId="3" fillId="16" borderId="10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4" fillId="0" borderId="28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 wrapText="1"/>
    </xf>
    <xf numFmtId="172" fontId="1" fillId="14" borderId="10" xfId="0" applyNumberFormat="1" applyFont="1" applyFill="1" applyBorder="1" applyAlignment="1">
      <alignment horizontal="center" vertical="center" wrapText="1"/>
    </xf>
    <xf numFmtId="0" fontId="1" fillId="11" borderId="1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3" fillId="16" borderId="13" xfId="0" applyFont="1" applyFill="1" applyBorder="1" applyAlignment="1">
      <alignment/>
    </xf>
    <xf numFmtId="0" fontId="3" fillId="16" borderId="13" xfId="0" applyFont="1" applyFill="1" applyBorder="1" applyAlignment="1">
      <alignment horizontal="center"/>
    </xf>
    <xf numFmtId="0" fontId="3" fillId="16" borderId="0" xfId="0" applyFont="1" applyFill="1" applyBorder="1" applyAlignment="1">
      <alignment/>
    </xf>
    <xf numFmtId="0" fontId="3" fillId="16" borderId="13" xfId="0" applyFont="1" applyFill="1" applyBorder="1" applyAlignment="1">
      <alignment horizontal="right"/>
    </xf>
    <xf numFmtId="0" fontId="3" fillId="16" borderId="26" xfId="0" applyFont="1" applyFill="1" applyBorder="1" applyAlignment="1">
      <alignment/>
    </xf>
    <xf numFmtId="0" fontId="4" fillId="0" borderId="30" xfId="0" applyFont="1" applyFill="1" applyBorder="1" applyAlignment="1">
      <alignment horizontal="center" wrapText="1"/>
    </xf>
    <xf numFmtId="0" fontId="4" fillId="0" borderId="3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right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right" wrapText="1"/>
    </xf>
    <xf numFmtId="0" fontId="4" fillId="0" borderId="29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right" vertical="center" wrapText="1"/>
    </xf>
    <xf numFmtId="0" fontId="4" fillId="0" borderId="29" xfId="0" applyFont="1" applyBorder="1" applyAlignment="1">
      <alignment horizontal="center"/>
    </xf>
    <xf numFmtId="0" fontId="4" fillId="0" borderId="29" xfId="0" applyFont="1" applyFill="1" applyBorder="1" applyAlignment="1">
      <alignment horizontal="right" wrapText="1"/>
    </xf>
    <xf numFmtId="0" fontId="4" fillId="0" borderId="30" xfId="0" applyFont="1" applyFill="1" applyBorder="1" applyAlignment="1">
      <alignment horizontal="center" wrapText="1"/>
    </xf>
    <xf numFmtId="0" fontId="4" fillId="0" borderId="31" xfId="0" applyFont="1" applyFill="1" applyBorder="1" applyAlignment="1">
      <alignment horizontal="center" wrapText="1"/>
    </xf>
    <xf numFmtId="0" fontId="3" fillId="23" borderId="11" xfId="0" applyFont="1" applyFill="1" applyBorder="1" applyAlignment="1">
      <alignment horizontal="center" vertical="center" wrapText="1"/>
    </xf>
    <xf numFmtId="0" fontId="4" fillId="23" borderId="11" xfId="0" applyFont="1" applyFill="1" applyBorder="1" applyAlignment="1">
      <alignment horizontal="right"/>
    </xf>
    <xf numFmtId="0" fontId="4" fillId="23" borderId="11" xfId="0" applyFont="1" applyFill="1" applyBorder="1" applyAlignment="1">
      <alignment horizontal="center"/>
    </xf>
    <xf numFmtId="0" fontId="4" fillId="23" borderId="11" xfId="0" applyFont="1" applyFill="1" applyBorder="1" applyAlignment="1">
      <alignment/>
    </xf>
    <xf numFmtId="0" fontId="3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 wrapText="1"/>
    </xf>
    <xf numFmtId="0" fontId="4" fillId="0" borderId="30" xfId="0" applyFont="1" applyFill="1" applyBorder="1" applyAlignment="1">
      <alignment horizontal="right"/>
    </xf>
    <xf numFmtId="0" fontId="4" fillId="0" borderId="3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right"/>
    </xf>
    <xf numFmtId="0" fontId="4" fillId="0" borderId="30" xfId="0" applyFont="1" applyFill="1" applyBorder="1" applyAlignment="1">
      <alignment/>
    </xf>
    <xf numFmtId="0" fontId="4" fillId="0" borderId="29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right"/>
    </xf>
    <xf numFmtId="0" fontId="4" fillId="0" borderId="29" xfId="0" applyFont="1" applyFill="1" applyBorder="1" applyAlignment="1">
      <alignment horizontal="right"/>
    </xf>
    <xf numFmtId="0" fontId="3" fillId="23" borderId="11" xfId="0" applyFont="1" applyFill="1" applyBorder="1" applyAlignment="1">
      <alignment horizontal="right" vertical="center" wrapText="1"/>
    </xf>
    <xf numFmtId="0" fontId="3" fillId="23" borderId="11" xfId="0" applyFont="1" applyFill="1" applyBorder="1" applyAlignment="1">
      <alignment horizontal="right" wrapText="1"/>
    </xf>
    <xf numFmtId="0" fontId="4" fillId="0" borderId="30" xfId="0" applyFont="1" applyFill="1" applyBorder="1" applyAlignment="1">
      <alignment/>
    </xf>
    <xf numFmtId="0" fontId="4" fillId="0" borderId="30" xfId="0" applyFont="1" applyFill="1" applyBorder="1" applyAlignment="1">
      <alignment horizontal="right" wrapText="1"/>
    </xf>
    <xf numFmtId="1" fontId="8" fillId="0" borderId="32" xfId="0" applyNumberFormat="1" applyFont="1" applyFill="1" applyBorder="1" applyAlignment="1">
      <alignment horizontal="right"/>
    </xf>
    <xf numFmtId="0" fontId="4" fillId="0" borderId="31" xfId="0" applyFont="1" applyFill="1" applyBorder="1" applyAlignment="1">
      <alignment horizontal="center"/>
    </xf>
    <xf numFmtId="0" fontId="3" fillId="16" borderId="22" xfId="0" applyFont="1" applyFill="1" applyBorder="1" applyAlignment="1">
      <alignment/>
    </xf>
    <xf numFmtId="0" fontId="4" fillId="16" borderId="11" xfId="0" applyFont="1" applyFill="1" applyBorder="1" applyAlignment="1">
      <alignment horizontal="center" wrapText="1"/>
    </xf>
    <xf numFmtId="0" fontId="4" fillId="16" borderId="11" xfId="0" applyFont="1" applyFill="1" applyBorder="1" applyAlignment="1">
      <alignment horizontal="right"/>
    </xf>
    <xf numFmtId="0" fontId="4" fillId="16" borderId="11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right"/>
    </xf>
    <xf numFmtId="0" fontId="4" fillId="0" borderId="33" xfId="0" applyFont="1" applyFill="1" applyBorder="1" applyAlignment="1">
      <alignment horizontal="right"/>
    </xf>
    <xf numFmtId="0" fontId="3" fillId="0" borderId="34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 wrapText="1"/>
    </xf>
    <xf numFmtId="0" fontId="4" fillId="0" borderId="30" xfId="0" applyFont="1" applyFill="1" applyBorder="1" applyAlignment="1">
      <alignment horizontal="right"/>
    </xf>
    <xf numFmtId="0" fontId="4" fillId="0" borderId="30" xfId="0" applyFont="1" applyFill="1" applyBorder="1" applyAlignment="1">
      <alignment/>
    </xf>
    <xf numFmtId="0" fontId="3" fillId="0" borderId="35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right"/>
    </xf>
    <xf numFmtId="0" fontId="4" fillId="0" borderId="29" xfId="0" applyFont="1" applyFill="1" applyBorder="1" applyAlignment="1">
      <alignment/>
    </xf>
    <xf numFmtId="0" fontId="3" fillId="23" borderId="22" xfId="0" applyFont="1" applyFill="1" applyBorder="1" applyAlignment="1">
      <alignment/>
    </xf>
    <xf numFmtId="0" fontId="3" fillId="23" borderId="13" xfId="0" applyFont="1" applyFill="1" applyBorder="1" applyAlignment="1">
      <alignment/>
    </xf>
    <xf numFmtId="0" fontId="3" fillId="23" borderId="13" xfId="0" applyFont="1" applyFill="1" applyBorder="1" applyAlignment="1">
      <alignment horizontal="center"/>
    </xf>
    <xf numFmtId="0" fontId="3" fillId="23" borderId="26" xfId="0" applyFont="1" applyFill="1" applyBorder="1" applyAlignment="1">
      <alignment/>
    </xf>
    <xf numFmtId="0" fontId="3" fillId="23" borderId="11" xfId="0" applyFont="1" applyFill="1" applyBorder="1" applyAlignment="1">
      <alignment horizontal="center"/>
    </xf>
    <xf numFmtId="0" fontId="3" fillId="23" borderId="11" xfId="0" applyFont="1" applyFill="1" applyBorder="1" applyAlignment="1">
      <alignment horizontal="right"/>
    </xf>
    <xf numFmtId="0" fontId="4" fillId="0" borderId="36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wrapText="1"/>
    </xf>
    <xf numFmtId="0" fontId="4" fillId="0" borderId="36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30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center" wrapText="1" shrinkToFit="1"/>
    </xf>
    <xf numFmtId="0" fontId="4" fillId="0" borderId="10" xfId="0" applyFont="1" applyFill="1" applyBorder="1" applyAlignment="1">
      <alignment horizontal="center" wrapText="1" shrinkToFit="1"/>
    </xf>
    <xf numFmtId="0" fontId="4" fillId="0" borderId="30" xfId="0" applyFont="1" applyFill="1" applyBorder="1" applyAlignment="1">
      <alignment horizontal="center" wrapText="1" shrinkToFit="1"/>
    </xf>
    <xf numFmtId="0" fontId="4" fillId="0" borderId="15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5" xfId="0" applyFont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27" xfId="0" applyFont="1" applyBorder="1" applyAlignment="1">
      <alignment horizontal="left" wrapText="1"/>
    </xf>
    <xf numFmtId="0" fontId="4" fillId="0" borderId="39" xfId="0" applyFont="1" applyBorder="1" applyAlignment="1">
      <alignment horizontal="left" wrapText="1"/>
    </xf>
    <xf numFmtId="0" fontId="4" fillId="0" borderId="27" xfId="0" applyFont="1" applyBorder="1" applyAlignment="1">
      <alignment wrapText="1"/>
    </xf>
    <xf numFmtId="0" fontId="4" fillId="0" borderId="39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6" fillId="0" borderId="40" xfId="0" applyFont="1" applyBorder="1" applyAlignment="1">
      <alignment horizontal="left" wrapText="1"/>
    </xf>
    <xf numFmtId="0" fontId="6" fillId="0" borderId="41" xfId="0" applyFont="1" applyBorder="1" applyAlignment="1">
      <alignment horizontal="left" wrapText="1"/>
    </xf>
    <xf numFmtId="49" fontId="3" fillId="16" borderId="10" xfId="0" applyNumberFormat="1" applyFont="1" applyFill="1" applyBorder="1" applyAlignment="1">
      <alignment horizontal="center" vertical="center" wrapText="1"/>
    </xf>
    <xf numFmtId="0" fontId="6" fillId="16" borderId="40" xfId="0" applyFont="1" applyFill="1" applyBorder="1" applyAlignment="1">
      <alignment wrapText="1"/>
    </xf>
    <xf numFmtId="0" fontId="6" fillId="16" borderId="41" xfId="0" applyFont="1" applyFill="1" applyBorder="1" applyAlignment="1">
      <alignment wrapText="1"/>
    </xf>
    <xf numFmtId="0" fontId="4" fillId="16" borderId="41" xfId="0" applyFont="1" applyFill="1" applyBorder="1" applyAlignment="1">
      <alignment wrapText="1"/>
    </xf>
    <xf numFmtId="0" fontId="4" fillId="16" borderId="17" xfId="0" applyFont="1" applyFill="1" applyBorder="1" applyAlignment="1">
      <alignment wrapText="1"/>
    </xf>
    <xf numFmtId="0" fontId="3" fillId="0" borderId="29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 wrapText="1"/>
    </xf>
    <xf numFmtId="0" fontId="4" fillId="0" borderId="31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/>
    </xf>
    <xf numFmtId="172" fontId="4" fillId="0" borderId="0" xfId="0" applyNumberFormat="1" applyFont="1" applyAlignment="1">
      <alignment/>
    </xf>
    <xf numFmtId="172" fontId="1" fillId="20" borderId="10" xfId="0" applyNumberFormat="1" applyFont="1" applyFill="1" applyBorder="1" applyAlignment="1" applyProtection="1">
      <alignment horizontal="center" vertical="center" wrapText="1"/>
      <protection/>
    </xf>
    <xf numFmtId="172" fontId="1" fillId="25" borderId="10" xfId="0" applyNumberFormat="1" applyFont="1" applyFill="1" applyBorder="1" applyAlignment="1" applyProtection="1">
      <alignment horizontal="center" vertical="center" wrapText="1"/>
      <protection/>
    </xf>
    <xf numFmtId="0" fontId="1" fillId="25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30" xfId="0" applyNumberFormat="1" applyFont="1" applyFill="1" applyBorder="1" applyAlignment="1">
      <alignment horizontal="right" vertical="center" wrapText="1"/>
    </xf>
    <xf numFmtId="4" fontId="4" fillId="0" borderId="29" xfId="0" applyNumberFormat="1" applyFont="1" applyFill="1" applyBorder="1" applyAlignment="1">
      <alignment horizontal="right" vertical="center" wrapText="1"/>
    </xf>
    <xf numFmtId="0" fontId="3" fillId="23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16" borderId="11" xfId="0" applyFont="1" applyFill="1" applyBorder="1" applyAlignment="1">
      <alignment/>
    </xf>
    <xf numFmtId="0" fontId="4" fillId="16" borderId="36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0" xfId="0" applyFont="1" applyFill="1" applyAlignment="1">
      <alignment/>
    </xf>
    <xf numFmtId="4" fontId="3" fillId="24" borderId="1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4" fillId="0" borderId="42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24" borderId="11" xfId="0" applyFont="1" applyFill="1" applyBorder="1" applyAlignment="1">
      <alignment horizontal="left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</xdr:col>
      <xdr:colOff>1057275</xdr:colOff>
      <xdr:row>5</xdr:row>
      <xdr:rowOff>142875</xdr:rowOff>
    </xdr:to>
    <xdr:pic>
      <xdr:nvPicPr>
        <xdr:cNvPr id="1" name="Picture 2" descr="LOGOTIP-ESS-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2905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792"/>
  <sheetViews>
    <sheetView tabSelected="1" zoomScale="85" zoomScaleNormal="85" zoomScalePageLayoutView="0" workbookViewId="0" topLeftCell="O768">
      <selection activeCell="V783" sqref="V783"/>
    </sheetView>
  </sheetViews>
  <sheetFormatPr defaultColWidth="9.140625" defaultRowHeight="15"/>
  <cols>
    <col min="1" max="1" width="27.7109375" style="13" customWidth="1"/>
    <col min="2" max="2" width="15.8515625" style="13" customWidth="1"/>
    <col min="3" max="3" width="26.57421875" style="35" customWidth="1"/>
    <col min="4" max="4" width="26.8515625" style="13" customWidth="1"/>
    <col min="5" max="5" width="9.140625" style="13" customWidth="1"/>
    <col min="6" max="6" width="11.140625" style="13" customWidth="1"/>
    <col min="7" max="7" width="7.57421875" style="13" customWidth="1"/>
    <col min="8" max="8" width="23.421875" style="13" customWidth="1"/>
    <col min="9" max="9" width="8.8515625" style="13" customWidth="1"/>
    <col min="10" max="10" width="8.7109375" style="35" customWidth="1"/>
    <col min="11" max="11" width="30.421875" style="13" customWidth="1"/>
    <col min="12" max="12" width="8.7109375" style="13" customWidth="1"/>
    <col min="13" max="13" width="23.8515625" style="33" customWidth="1"/>
    <col min="14" max="14" width="7.57421875" style="16" customWidth="1"/>
    <col min="15" max="15" width="31.28125" style="76" customWidth="1"/>
    <col min="16" max="16" width="12.7109375" style="29" customWidth="1"/>
    <col min="17" max="17" width="10.421875" style="16" customWidth="1"/>
    <col min="18" max="18" width="18.421875" style="16" customWidth="1"/>
    <col min="19" max="19" width="13.28125" style="29" customWidth="1"/>
    <col min="20" max="20" width="15.28125" style="4" customWidth="1"/>
    <col min="21" max="21" width="18.28125" style="4" customWidth="1"/>
    <col min="22" max="22" width="20.140625" style="4" customWidth="1"/>
    <col min="23" max="16384" width="9.140625" style="4" customWidth="1"/>
  </cols>
  <sheetData>
    <row r="1" spans="1:22" s="42" customFormat="1" ht="11.25">
      <c r="A1" s="36"/>
      <c r="B1" s="36"/>
      <c r="C1" s="116"/>
      <c r="D1" s="36"/>
      <c r="E1" s="36"/>
      <c r="F1" s="36"/>
      <c r="G1" s="37"/>
      <c r="H1" s="38"/>
      <c r="I1" s="36"/>
      <c r="J1" s="63"/>
      <c r="K1" s="39"/>
      <c r="L1" s="40"/>
      <c r="M1" s="97"/>
      <c r="N1" s="41"/>
      <c r="O1" s="58"/>
      <c r="P1" s="68"/>
      <c r="Q1" s="63"/>
      <c r="R1" s="63"/>
      <c r="S1" s="36"/>
      <c r="T1" s="36"/>
      <c r="U1" s="36"/>
      <c r="V1" s="36"/>
    </row>
    <row r="2" spans="1:22" s="42" customFormat="1" ht="12" thickBot="1">
      <c r="A2" s="36"/>
      <c r="B2" s="36"/>
      <c r="C2" s="116"/>
      <c r="D2" s="36"/>
      <c r="E2" s="36"/>
      <c r="F2" s="36"/>
      <c r="G2" s="37"/>
      <c r="H2" s="38"/>
      <c r="I2" s="36"/>
      <c r="J2" s="115"/>
      <c r="K2" s="39"/>
      <c r="L2" s="40"/>
      <c r="M2" s="97"/>
      <c r="N2" s="41"/>
      <c r="O2" s="58"/>
      <c r="P2" s="68"/>
      <c r="Q2" s="63"/>
      <c r="R2" s="63"/>
      <c r="S2" s="36"/>
      <c r="T2" s="36"/>
      <c r="U2" s="36"/>
      <c r="V2" s="36"/>
    </row>
    <row r="3" spans="1:22" s="42" customFormat="1" ht="12" thickBot="1">
      <c r="A3" s="36"/>
      <c r="B3" s="36"/>
      <c r="C3" s="266" t="s">
        <v>745</v>
      </c>
      <c r="D3" s="43"/>
      <c r="E3" s="267" t="s">
        <v>765</v>
      </c>
      <c r="F3" s="268"/>
      <c r="G3" s="269"/>
      <c r="H3" s="270"/>
      <c r="I3" s="44"/>
      <c r="J3" s="83" t="s">
        <v>766</v>
      </c>
      <c r="K3" s="84"/>
      <c r="L3" s="45"/>
      <c r="M3" s="98"/>
      <c r="N3" s="264" t="s">
        <v>767</v>
      </c>
      <c r="O3" s="265"/>
      <c r="P3" s="265"/>
      <c r="Q3" s="265"/>
      <c r="R3" s="64"/>
      <c r="T3" s="36"/>
      <c r="U3" s="36"/>
      <c r="V3" s="36"/>
    </row>
    <row r="4" spans="1:22" s="42" customFormat="1" ht="11.25">
      <c r="A4" s="36"/>
      <c r="B4" s="36"/>
      <c r="C4" s="266"/>
      <c r="D4" s="43"/>
      <c r="E4" s="261" t="s">
        <v>768</v>
      </c>
      <c r="F4" s="262"/>
      <c r="G4" s="262"/>
      <c r="H4" s="263"/>
      <c r="I4" s="44"/>
      <c r="J4" s="110" t="s">
        <v>769</v>
      </c>
      <c r="K4" s="111"/>
      <c r="L4" s="46"/>
      <c r="M4" s="99"/>
      <c r="N4" s="252" t="s">
        <v>770</v>
      </c>
      <c r="O4" s="253"/>
      <c r="P4" s="253"/>
      <c r="Q4" s="253"/>
      <c r="R4" s="65"/>
      <c r="T4" s="36"/>
      <c r="U4" s="36"/>
      <c r="V4" s="36"/>
    </row>
    <row r="5" spans="1:22" s="42" customFormat="1" ht="11.25">
      <c r="A5" s="36"/>
      <c r="B5" s="36"/>
      <c r="C5" s="117" t="s">
        <v>771</v>
      </c>
      <c r="D5" s="43"/>
      <c r="E5" s="47" t="s">
        <v>772</v>
      </c>
      <c r="F5" s="48"/>
      <c r="G5" s="49"/>
      <c r="H5" s="50"/>
      <c r="I5" s="48"/>
      <c r="J5" s="110" t="s">
        <v>773</v>
      </c>
      <c r="K5" s="111"/>
      <c r="L5" s="46"/>
      <c r="M5" s="99"/>
      <c r="N5" s="252" t="s">
        <v>774</v>
      </c>
      <c r="O5" s="253"/>
      <c r="P5" s="253"/>
      <c r="Q5" s="253"/>
      <c r="R5" s="65"/>
      <c r="T5" s="36"/>
      <c r="U5" s="36"/>
      <c r="V5" s="36"/>
    </row>
    <row r="6" spans="1:22" s="42" customFormat="1" ht="12" thickBot="1">
      <c r="A6" s="36"/>
      <c r="B6" s="36"/>
      <c r="C6" s="116"/>
      <c r="D6" s="43"/>
      <c r="E6" s="47" t="s">
        <v>775</v>
      </c>
      <c r="F6" s="48"/>
      <c r="G6" s="49"/>
      <c r="H6" s="50"/>
      <c r="I6" s="48"/>
      <c r="J6" s="112" t="s">
        <v>776</v>
      </c>
      <c r="K6" s="113"/>
      <c r="L6" s="51"/>
      <c r="M6" s="99"/>
      <c r="N6" s="52" t="s">
        <v>777</v>
      </c>
      <c r="O6" s="53"/>
      <c r="P6" s="54"/>
      <c r="Q6" s="54"/>
      <c r="R6" s="65"/>
      <c r="T6" s="36"/>
      <c r="U6" s="36"/>
      <c r="V6" s="36"/>
    </row>
    <row r="7" spans="1:22" s="42" customFormat="1" ht="11.25">
      <c r="A7" s="36"/>
      <c r="B7" s="36"/>
      <c r="C7" s="118"/>
      <c r="D7" s="43"/>
      <c r="E7" s="47" t="s">
        <v>778</v>
      </c>
      <c r="F7" s="48"/>
      <c r="G7" s="49"/>
      <c r="H7" s="50"/>
      <c r="I7" s="48"/>
      <c r="J7" s="54"/>
      <c r="K7" s="55"/>
      <c r="L7" s="46"/>
      <c r="M7" s="99"/>
      <c r="N7" s="252" t="s">
        <v>779</v>
      </c>
      <c r="O7" s="253"/>
      <c r="P7" s="253"/>
      <c r="Q7" s="253"/>
      <c r="R7" s="65"/>
      <c r="T7" s="36"/>
      <c r="U7" s="285"/>
      <c r="V7" s="285"/>
    </row>
    <row r="8" spans="1:22" s="42" customFormat="1" ht="11.25">
      <c r="A8" s="36"/>
      <c r="B8" s="36"/>
      <c r="C8" s="118"/>
      <c r="D8" s="36"/>
      <c r="E8" s="47" t="s">
        <v>780</v>
      </c>
      <c r="F8" s="48"/>
      <c r="G8" s="49"/>
      <c r="H8" s="50"/>
      <c r="I8" s="48"/>
      <c r="J8" s="67"/>
      <c r="K8" s="55"/>
      <c r="L8" s="46"/>
      <c r="M8" s="99"/>
      <c r="N8" s="252" t="s">
        <v>781</v>
      </c>
      <c r="O8" s="253"/>
      <c r="P8" s="253"/>
      <c r="Q8" s="253"/>
      <c r="R8" s="65"/>
      <c r="T8" s="36"/>
      <c r="U8" s="285"/>
      <c r="V8" s="285"/>
    </row>
    <row r="9" spans="1:22" s="42" customFormat="1" ht="11.25">
      <c r="A9" s="36"/>
      <c r="B9" s="36"/>
      <c r="C9" s="118"/>
      <c r="D9" s="43"/>
      <c r="E9" s="47" t="s">
        <v>782</v>
      </c>
      <c r="F9" s="48"/>
      <c r="G9" s="49"/>
      <c r="H9" s="50"/>
      <c r="I9" s="48"/>
      <c r="J9" s="67"/>
      <c r="K9" s="55"/>
      <c r="L9" s="46"/>
      <c r="M9" s="99"/>
      <c r="N9" s="252" t="s">
        <v>783</v>
      </c>
      <c r="O9" s="253"/>
      <c r="P9" s="253"/>
      <c r="Q9" s="253"/>
      <c r="R9" s="65"/>
      <c r="T9" s="36"/>
      <c r="U9" s="285"/>
      <c r="V9" s="285"/>
    </row>
    <row r="10" spans="1:22" s="42" customFormat="1" ht="11.25">
      <c r="A10" s="36"/>
      <c r="B10" s="36"/>
      <c r="C10" s="118"/>
      <c r="D10" s="43"/>
      <c r="E10" s="47" t="s">
        <v>784</v>
      </c>
      <c r="F10" s="48"/>
      <c r="G10" s="49"/>
      <c r="H10" s="50"/>
      <c r="I10" s="48"/>
      <c r="J10" s="67"/>
      <c r="K10" s="55"/>
      <c r="L10" s="46"/>
      <c r="M10" s="99"/>
      <c r="N10" s="252" t="s">
        <v>785</v>
      </c>
      <c r="O10" s="253"/>
      <c r="P10" s="253"/>
      <c r="Q10" s="253"/>
      <c r="R10" s="65"/>
      <c r="T10" s="36"/>
      <c r="U10" s="285"/>
      <c r="V10" s="285"/>
    </row>
    <row r="11" spans="1:22" s="42" customFormat="1" ht="11.25">
      <c r="A11" s="36"/>
      <c r="B11" s="36"/>
      <c r="C11" s="118"/>
      <c r="D11" s="43"/>
      <c r="E11" s="261" t="s">
        <v>786</v>
      </c>
      <c r="F11" s="262"/>
      <c r="G11" s="262"/>
      <c r="H11" s="263"/>
      <c r="I11" s="44"/>
      <c r="J11" s="74"/>
      <c r="K11" s="33"/>
      <c r="L11" s="56"/>
      <c r="M11" s="99"/>
      <c r="N11" s="252" t="s">
        <v>787</v>
      </c>
      <c r="O11" s="253"/>
      <c r="P11" s="253"/>
      <c r="Q11" s="253"/>
      <c r="R11" s="65"/>
      <c r="T11" s="36"/>
      <c r="U11" s="285"/>
      <c r="V11" s="285"/>
    </row>
    <row r="12" spans="1:22" s="42" customFormat="1" ht="11.25">
      <c r="A12" s="36"/>
      <c r="B12" s="36"/>
      <c r="C12" s="118"/>
      <c r="D12" s="43"/>
      <c r="E12" s="47" t="s">
        <v>788</v>
      </c>
      <c r="F12" s="48"/>
      <c r="G12" s="49"/>
      <c r="H12" s="50"/>
      <c r="I12" s="48"/>
      <c r="J12" s="67"/>
      <c r="K12" s="55"/>
      <c r="L12" s="46"/>
      <c r="M12" s="99"/>
      <c r="N12" s="254" t="s">
        <v>789</v>
      </c>
      <c r="O12" s="255"/>
      <c r="P12" s="255"/>
      <c r="Q12" s="255"/>
      <c r="R12" s="65"/>
      <c r="T12" s="36"/>
      <c r="U12" s="285"/>
      <c r="V12" s="285"/>
    </row>
    <row r="13" spans="1:22" s="42" customFormat="1" ht="11.25">
      <c r="A13" s="36"/>
      <c r="B13" s="36"/>
      <c r="C13" s="118"/>
      <c r="D13" s="43"/>
      <c r="E13" s="261" t="s">
        <v>790</v>
      </c>
      <c r="F13" s="262"/>
      <c r="G13" s="262"/>
      <c r="H13" s="263"/>
      <c r="I13" s="44"/>
      <c r="J13" s="74"/>
      <c r="K13" s="33"/>
      <c r="L13" s="56"/>
      <c r="M13" s="99"/>
      <c r="N13" s="252" t="s">
        <v>791</v>
      </c>
      <c r="O13" s="253"/>
      <c r="P13" s="253"/>
      <c r="Q13" s="253"/>
      <c r="R13" s="65"/>
      <c r="T13" s="36"/>
      <c r="U13" s="285"/>
      <c r="V13" s="285"/>
    </row>
    <row r="14" spans="1:22" s="42" customFormat="1" ht="12" thickBot="1">
      <c r="A14" s="36"/>
      <c r="B14" s="36"/>
      <c r="C14" s="118"/>
      <c r="D14" s="43"/>
      <c r="E14" s="47" t="s">
        <v>792</v>
      </c>
      <c r="F14" s="48"/>
      <c r="G14" s="49"/>
      <c r="H14" s="50"/>
      <c r="I14" s="48"/>
      <c r="J14" s="67"/>
      <c r="K14" s="55"/>
      <c r="L14" s="46"/>
      <c r="M14" s="99"/>
      <c r="N14" s="256" t="s">
        <v>793</v>
      </c>
      <c r="O14" s="257"/>
      <c r="P14" s="257"/>
      <c r="Q14" s="257"/>
      <c r="R14" s="66"/>
      <c r="T14" s="36"/>
      <c r="U14" s="285"/>
      <c r="V14" s="285"/>
    </row>
    <row r="15" spans="1:22" s="42" customFormat="1" ht="11.25">
      <c r="A15" s="36"/>
      <c r="B15" s="36"/>
      <c r="C15" s="118"/>
      <c r="D15" s="43"/>
      <c r="E15" s="47" t="s">
        <v>794</v>
      </c>
      <c r="F15" s="48"/>
      <c r="G15" s="49"/>
      <c r="H15" s="50"/>
      <c r="I15" s="48"/>
      <c r="J15" s="67"/>
      <c r="K15" s="55"/>
      <c r="L15" s="46"/>
      <c r="M15" s="99"/>
      <c r="N15" s="57"/>
      <c r="O15" s="58"/>
      <c r="P15" s="68"/>
      <c r="Q15" s="63"/>
      <c r="R15" s="63"/>
      <c r="S15" s="36"/>
      <c r="T15" s="36"/>
      <c r="U15" s="285"/>
      <c r="V15" s="285"/>
    </row>
    <row r="16" spans="1:22" s="42" customFormat="1" ht="11.25">
      <c r="A16" s="59"/>
      <c r="B16" s="36"/>
      <c r="C16" s="118"/>
      <c r="D16" s="43"/>
      <c r="E16" s="47" t="s">
        <v>795</v>
      </c>
      <c r="F16" s="48"/>
      <c r="G16" s="49"/>
      <c r="H16" s="50"/>
      <c r="I16" s="48"/>
      <c r="J16" s="67"/>
      <c r="K16" s="55"/>
      <c r="L16" s="46"/>
      <c r="M16" s="99"/>
      <c r="N16" s="57"/>
      <c r="O16" s="58"/>
      <c r="P16" s="68"/>
      <c r="Q16" s="63"/>
      <c r="R16" s="63"/>
      <c r="S16" s="36"/>
      <c r="T16" s="36"/>
      <c r="U16" s="285"/>
      <c r="V16" s="285"/>
    </row>
    <row r="17" spans="1:22" s="42" customFormat="1" ht="12" thickBot="1">
      <c r="A17" s="59"/>
      <c r="B17" s="36"/>
      <c r="C17" s="118"/>
      <c r="D17" s="43"/>
      <c r="E17" s="258" t="s">
        <v>796</v>
      </c>
      <c r="F17" s="259"/>
      <c r="G17" s="259"/>
      <c r="H17" s="260"/>
      <c r="I17" s="44"/>
      <c r="J17" s="74"/>
      <c r="K17" s="33"/>
      <c r="L17" s="56"/>
      <c r="M17" s="99"/>
      <c r="N17" s="57"/>
      <c r="O17" s="58"/>
      <c r="P17" s="68"/>
      <c r="Q17" s="63"/>
      <c r="R17" s="63"/>
      <c r="S17" s="36"/>
      <c r="T17" s="36"/>
      <c r="U17" s="285"/>
      <c r="V17" s="285"/>
    </row>
    <row r="18" spans="1:22" s="42" customFormat="1" ht="11.25">
      <c r="A18" s="59"/>
      <c r="C18" s="60"/>
      <c r="E18" s="44"/>
      <c r="F18" s="44"/>
      <c r="G18" s="61"/>
      <c r="H18" s="44"/>
      <c r="I18" s="44"/>
      <c r="J18" s="74"/>
      <c r="K18" s="33"/>
      <c r="L18" s="56"/>
      <c r="M18" s="99"/>
      <c r="N18" s="57"/>
      <c r="O18" s="58"/>
      <c r="P18" s="68"/>
      <c r="Q18" s="63"/>
      <c r="R18" s="63"/>
      <c r="S18" s="36"/>
      <c r="T18" s="36"/>
      <c r="U18" s="36"/>
      <c r="V18" s="36"/>
    </row>
    <row r="19" spans="1:22" s="42" customFormat="1" ht="11.25">
      <c r="A19" s="59"/>
      <c r="C19" s="60"/>
      <c r="E19" s="44"/>
      <c r="F19" s="44"/>
      <c r="G19" s="61"/>
      <c r="H19" s="44"/>
      <c r="I19" s="44"/>
      <c r="J19" s="74"/>
      <c r="K19" s="33"/>
      <c r="L19" s="56"/>
      <c r="M19" s="99"/>
      <c r="N19" s="57"/>
      <c r="O19" s="58"/>
      <c r="P19" s="68"/>
      <c r="Q19" s="63"/>
      <c r="R19" s="63"/>
      <c r="S19" s="36"/>
      <c r="T19" s="36"/>
      <c r="U19" s="285"/>
      <c r="V19" s="285"/>
    </row>
    <row r="20" spans="1:22" s="1" customFormat="1" ht="51">
      <c r="A20" s="89" t="s">
        <v>1150</v>
      </c>
      <c r="B20" s="90" t="s">
        <v>1151</v>
      </c>
      <c r="C20" s="90" t="s">
        <v>1152</v>
      </c>
      <c r="D20" s="90" t="s">
        <v>1153</v>
      </c>
      <c r="E20" s="90" t="s">
        <v>1154</v>
      </c>
      <c r="F20" s="90" t="s">
        <v>1155</v>
      </c>
      <c r="G20" s="90" t="s">
        <v>1156</v>
      </c>
      <c r="H20" s="90" t="s">
        <v>1157</v>
      </c>
      <c r="I20" s="90" t="s">
        <v>1158</v>
      </c>
      <c r="J20" s="114" t="s">
        <v>1159</v>
      </c>
      <c r="K20" s="91" t="s">
        <v>1160</v>
      </c>
      <c r="L20" s="91" t="s">
        <v>1152</v>
      </c>
      <c r="M20" s="90" t="s">
        <v>1161</v>
      </c>
      <c r="N20" s="90" t="s">
        <v>1162</v>
      </c>
      <c r="O20" s="90" t="s">
        <v>1163</v>
      </c>
      <c r="P20" s="122" t="s">
        <v>1164</v>
      </c>
      <c r="Q20" s="122" t="s">
        <v>1165</v>
      </c>
      <c r="R20" s="90" t="s">
        <v>1166</v>
      </c>
      <c r="S20" s="121" t="s">
        <v>1167</v>
      </c>
      <c r="T20" s="286" t="s">
        <v>696</v>
      </c>
      <c r="U20" s="287" t="s">
        <v>697</v>
      </c>
      <c r="V20" s="288" t="s">
        <v>698</v>
      </c>
    </row>
    <row r="21" spans="1:81" ht="22.5">
      <c r="A21" s="101" t="s">
        <v>1168</v>
      </c>
      <c r="B21" s="102"/>
      <c r="C21" s="108"/>
      <c r="D21" s="102"/>
      <c r="E21" s="102"/>
      <c r="F21" s="102"/>
      <c r="G21" s="102"/>
      <c r="H21" s="102"/>
      <c r="I21" s="102"/>
      <c r="J21" s="108"/>
      <c r="K21" s="102"/>
      <c r="L21" s="102"/>
      <c r="M21" s="102"/>
      <c r="N21" s="103"/>
      <c r="O21" s="18"/>
      <c r="P21" s="69"/>
      <c r="Q21" s="19"/>
      <c r="R21" s="19"/>
      <c r="S21" s="30"/>
      <c r="T21" s="19"/>
      <c r="U21" s="19"/>
      <c r="V21" s="19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</row>
    <row r="22" spans="1:81" ht="33.75">
      <c r="A22" s="237" t="s">
        <v>1169</v>
      </c>
      <c r="B22" s="224" t="s">
        <v>1170</v>
      </c>
      <c r="C22" s="209" t="s">
        <v>1171</v>
      </c>
      <c r="D22" s="224"/>
      <c r="E22" s="224" t="s">
        <v>1116</v>
      </c>
      <c r="F22" s="274" t="s">
        <v>1172</v>
      </c>
      <c r="G22" s="224" t="s">
        <v>1242</v>
      </c>
      <c r="H22" s="224" t="s">
        <v>19</v>
      </c>
      <c r="I22" s="275">
        <v>7</v>
      </c>
      <c r="J22" s="5" t="s">
        <v>1245</v>
      </c>
      <c r="K22" s="208" t="s">
        <v>1140</v>
      </c>
      <c r="L22" s="208" t="s">
        <v>1171</v>
      </c>
      <c r="M22" s="2" t="s">
        <v>1147</v>
      </c>
      <c r="N22" s="17">
        <v>1</v>
      </c>
      <c r="O22" s="2" t="s">
        <v>1275</v>
      </c>
      <c r="P22" s="70">
        <v>8</v>
      </c>
      <c r="Q22" s="2">
        <v>1</v>
      </c>
      <c r="R22" s="2" t="s">
        <v>1144</v>
      </c>
      <c r="S22" s="31">
        <v>9.37</v>
      </c>
      <c r="T22" s="289">
        <v>374.8</v>
      </c>
      <c r="U22" s="289">
        <v>262.36</v>
      </c>
      <c r="V22" s="2">
        <v>0.7</v>
      </c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</row>
    <row r="23" spans="1:81" ht="45">
      <c r="A23" s="237"/>
      <c r="B23" s="224"/>
      <c r="C23" s="209"/>
      <c r="D23" s="224"/>
      <c r="E23" s="224"/>
      <c r="F23" s="275"/>
      <c r="G23" s="224"/>
      <c r="H23" s="209"/>
      <c r="I23" s="275"/>
      <c r="J23" s="5" t="s">
        <v>1246</v>
      </c>
      <c r="K23" s="206"/>
      <c r="L23" s="206"/>
      <c r="M23" s="3" t="s">
        <v>1174</v>
      </c>
      <c r="N23" s="17">
        <v>4</v>
      </c>
      <c r="O23" s="2" t="s">
        <v>1275</v>
      </c>
      <c r="P23" s="70">
        <v>8</v>
      </c>
      <c r="Q23" s="2">
        <v>1</v>
      </c>
      <c r="R23" s="3" t="s">
        <v>1144</v>
      </c>
      <c r="S23" s="31">
        <v>9.37</v>
      </c>
      <c r="T23" s="289">
        <v>74.96</v>
      </c>
      <c r="U23" s="289">
        <v>52.471999999999994</v>
      </c>
      <c r="V23" s="2">
        <v>0.7</v>
      </c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</row>
    <row r="24" spans="1:81" ht="33.75">
      <c r="A24" s="237"/>
      <c r="B24" s="224"/>
      <c r="C24" s="209"/>
      <c r="D24" s="224"/>
      <c r="E24" s="224"/>
      <c r="F24" s="275"/>
      <c r="G24" s="224"/>
      <c r="H24" s="209"/>
      <c r="I24" s="275"/>
      <c r="J24" s="5" t="s">
        <v>1247</v>
      </c>
      <c r="K24" s="206"/>
      <c r="L24" s="206"/>
      <c r="M24" s="3" t="s">
        <v>1175</v>
      </c>
      <c r="N24" s="17">
        <v>3</v>
      </c>
      <c r="O24" s="2" t="s">
        <v>1275</v>
      </c>
      <c r="P24" s="70">
        <v>8</v>
      </c>
      <c r="Q24" s="2">
        <v>1</v>
      </c>
      <c r="R24" s="3" t="s">
        <v>1144</v>
      </c>
      <c r="S24" s="31">
        <v>9.37</v>
      </c>
      <c r="T24" s="289">
        <v>37.48</v>
      </c>
      <c r="U24" s="289">
        <v>26.235999999999997</v>
      </c>
      <c r="V24" s="2">
        <v>0.7</v>
      </c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</row>
    <row r="25" spans="1:81" ht="45">
      <c r="A25" s="237"/>
      <c r="B25" s="224"/>
      <c r="C25" s="209"/>
      <c r="D25" s="224"/>
      <c r="E25" s="224"/>
      <c r="F25" s="275"/>
      <c r="G25" s="224"/>
      <c r="H25" s="209"/>
      <c r="I25" s="275"/>
      <c r="J25" s="5" t="s">
        <v>1248</v>
      </c>
      <c r="K25" s="206"/>
      <c r="L25" s="206"/>
      <c r="M25" s="2" t="s">
        <v>1148</v>
      </c>
      <c r="N25" s="17">
        <v>3</v>
      </c>
      <c r="O25" s="2" t="s">
        <v>1243</v>
      </c>
      <c r="P25" s="70">
        <f>P24*10</f>
        <v>80</v>
      </c>
      <c r="Q25" s="2">
        <v>1</v>
      </c>
      <c r="R25" s="3" t="s">
        <v>1144</v>
      </c>
      <c r="S25" s="31">
        <v>9.37</v>
      </c>
      <c r="T25" s="289">
        <v>749.6</v>
      </c>
      <c r="U25" s="289">
        <v>524.72</v>
      </c>
      <c r="V25" s="2">
        <v>0.7</v>
      </c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</row>
    <row r="26" spans="1:81" ht="33.75">
      <c r="A26" s="237"/>
      <c r="B26" s="224"/>
      <c r="C26" s="209"/>
      <c r="D26" s="224"/>
      <c r="E26" s="224"/>
      <c r="F26" s="275"/>
      <c r="G26" s="224"/>
      <c r="H26" s="209"/>
      <c r="I26" s="275"/>
      <c r="J26" s="5" t="s">
        <v>1249</v>
      </c>
      <c r="K26" s="206"/>
      <c r="L26" s="206"/>
      <c r="M26" s="2" t="s">
        <v>1149</v>
      </c>
      <c r="N26" s="17">
        <v>9</v>
      </c>
      <c r="O26" s="2" t="s">
        <v>1244</v>
      </c>
      <c r="P26" s="70">
        <f>P25</f>
        <v>80</v>
      </c>
      <c r="Q26" s="2">
        <v>1</v>
      </c>
      <c r="R26" s="3" t="s">
        <v>1173</v>
      </c>
      <c r="S26" s="31">
        <v>9.37</v>
      </c>
      <c r="T26" s="289">
        <v>760.8</v>
      </c>
      <c r="U26" s="289">
        <v>532.56</v>
      </c>
      <c r="V26" s="2">
        <v>0.7</v>
      </c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</row>
    <row r="27" spans="1:81" ht="45.75" thickBot="1">
      <c r="A27" s="240"/>
      <c r="B27" s="225"/>
      <c r="C27" s="210"/>
      <c r="D27" s="225"/>
      <c r="E27" s="225"/>
      <c r="F27" s="276"/>
      <c r="G27" s="225"/>
      <c r="H27" s="210"/>
      <c r="I27" s="276"/>
      <c r="J27" s="131" t="s">
        <v>1250</v>
      </c>
      <c r="K27" s="207"/>
      <c r="L27" s="207"/>
      <c r="M27" s="132" t="s">
        <v>28</v>
      </c>
      <c r="N27" s="133">
        <v>10</v>
      </c>
      <c r="O27" s="132" t="s">
        <v>1275</v>
      </c>
      <c r="P27" s="134">
        <v>8</v>
      </c>
      <c r="Q27" s="132">
        <v>1</v>
      </c>
      <c r="R27" s="135" t="s">
        <v>1173</v>
      </c>
      <c r="S27" s="136">
        <v>9.37</v>
      </c>
      <c r="T27" s="290">
        <v>108.08</v>
      </c>
      <c r="U27" s="290">
        <v>75.65599999999998</v>
      </c>
      <c r="V27" s="132">
        <v>0.7</v>
      </c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</row>
    <row r="28" spans="1:81" ht="34.5" thickTop="1">
      <c r="A28" s="246" t="s">
        <v>1169</v>
      </c>
      <c r="B28" s="277" t="s">
        <v>1170</v>
      </c>
      <c r="C28" s="213" t="s">
        <v>1171</v>
      </c>
      <c r="D28" s="277"/>
      <c r="E28" s="277" t="s">
        <v>1116</v>
      </c>
      <c r="F28" s="278" t="s">
        <v>1172</v>
      </c>
      <c r="G28" s="277" t="s">
        <v>1251</v>
      </c>
      <c r="H28" s="277" t="s">
        <v>18</v>
      </c>
      <c r="I28" s="279">
        <v>7</v>
      </c>
      <c r="J28" s="137" t="s">
        <v>1252</v>
      </c>
      <c r="K28" s="205" t="s">
        <v>1140</v>
      </c>
      <c r="L28" s="205" t="s">
        <v>1171</v>
      </c>
      <c r="M28" s="138" t="s">
        <v>1147</v>
      </c>
      <c r="N28" s="140">
        <v>1</v>
      </c>
      <c r="O28" s="138" t="s">
        <v>1274</v>
      </c>
      <c r="P28" s="141">
        <v>3</v>
      </c>
      <c r="Q28" s="138">
        <v>1</v>
      </c>
      <c r="R28" s="138" t="s">
        <v>1144</v>
      </c>
      <c r="S28" s="143">
        <v>9.37</v>
      </c>
      <c r="T28" s="291">
        <v>140.55</v>
      </c>
      <c r="U28" s="291">
        <v>98.385</v>
      </c>
      <c r="V28" s="138">
        <v>0.7</v>
      </c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</row>
    <row r="29" spans="1:81" ht="45">
      <c r="A29" s="237"/>
      <c r="B29" s="224"/>
      <c r="C29" s="209"/>
      <c r="D29" s="224"/>
      <c r="E29" s="224"/>
      <c r="F29" s="275"/>
      <c r="G29" s="224"/>
      <c r="H29" s="209"/>
      <c r="I29" s="275"/>
      <c r="J29" s="5" t="s">
        <v>1253</v>
      </c>
      <c r="K29" s="206"/>
      <c r="L29" s="206"/>
      <c r="M29" s="3" t="s">
        <v>1174</v>
      </c>
      <c r="N29" s="17">
        <v>4</v>
      </c>
      <c r="O29" s="2" t="s">
        <v>1274</v>
      </c>
      <c r="P29" s="70">
        <v>3</v>
      </c>
      <c r="Q29" s="2">
        <v>1</v>
      </c>
      <c r="R29" s="3" t="s">
        <v>1144</v>
      </c>
      <c r="S29" s="31">
        <v>9.37</v>
      </c>
      <c r="T29" s="289">
        <v>28.11</v>
      </c>
      <c r="U29" s="289">
        <v>19.677</v>
      </c>
      <c r="V29" s="2">
        <v>0.7</v>
      </c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</row>
    <row r="30" spans="1:81" ht="33.75">
      <c r="A30" s="237"/>
      <c r="B30" s="224"/>
      <c r="C30" s="209"/>
      <c r="D30" s="224"/>
      <c r="E30" s="224"/>
      <c r="F30" s="275"/>
      <c r="G30" s="224"/>
      <c r="H30" s="209"/>
      <c r="I30" s="275"/>
      <c r="J30" s="5" t="s">
        <v>1254</v>
      </c>
      <c r="K30" s="206"/>
      <c r="L30" s="206"/>
      <c r="M30" s="3" t="s">
        <v>1175</v>
      </c>
      <c r="N30" s="17">
        <v>3</v>
      </c>
      <c r="O30" s="2" t="s">
        <v>1274</v>
      </c>
      <c r="P30" s="70">
        <v>3</v>
      </c>
      <c r="Q30" s="2">
        <v>1</v>
      </c>
      <c r="R30" s="3" t="s">
        <v>1144</v>
      </c>
      <c r="S30" s="31">
        <v>9.37</v>
      </c>
      <c r="T30" s="289">
        <v>14.055</v>
      </c>
      <c r="U30" s="289">
        <v>9.8385</v>
      </c>
      <c r="V30" s="2">
        <v>0.7</v>
      </c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</row>
    <row r="31" spans="1:81" ht="45">
      <c r="A31" s="237"/>
      <c r="B31" s="224"/>
      <c r="C31" s="209"/>
      <c r="D31" s="224"/>
      <c r="E31" s="224"/>
      <c r="F31" s="275"/>
      <c r="G31" s="224"/>
      <c r="H31" s="209"/>
      <c r="I31" s="275"/>
      <c r="J31" s="5" t="s">
        <v>1255</v>
      </c>
      <c r="K31" s="206"/>
      <c r="L31" s="206"/>
      <c r="M31" s="2" t="s">
        <v>1148</v>
      </c>
      <c r="N31" s="17">
        <v>3</v>
      </c>
      <c r="O31" s="2" t="s">
        <v>1243</v>
      </c>
      <c r="P31" s="70">
        <f>P30*10</f>
        <v>30</v>
      </c>
      <c r="Q31" s="2">
        <v>1</v>
      </c>
      <c r="R31" s="3" t="s">
        <v>1144</v>
      </c>
      <c r="S31" s="31">
        <v>9.37</v>
      </c>
      <c r="T31" s="289">
        <v>281.1</v>
      </c>
      <c r="U31" s="289">
        <v>196.77</v>
      </c>
      <c r="V31" s="2">
        <v>0.7</v>
      </c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</row>
    <row r="32" spans="1:81" ht="33.75">
      <c r="A32" s="237"/>
      <c r="B32" s="224"/>
      <c r="C32" s="209"/>
      <c r="D32" s="224"/>
      <c r="E32" s="224"/>
      <c r="F32" s="275"/>
      <c r="G32" s="224"/>
      <c r="H32" s="209"/>
      <c r="I32" s="275"/>
      <c r="J32" s="5" t="s">
        <v>1256</v>
      </c>
      <c r="K32" s="206"/>
      <c r="L32" s="206"/>
      <c r="M32" s="2" t="s">
        <v>1149</v>
      </c>
      <c r="N32" s="17">
        <v>9</v>
      </c>
      <c r="O32" s="2" t="s">
        <v>1243</v>
      </c>
      <c r="P32" s="70">
        <f>P31</f>
        <v>30</v>
      </c>
      <c r="Q32" s="2">
        <v>1</v>
      </c>
      <c r="R32" s="3" t="s">
        <v>1173</v>
      </c>
      <c r="S32" s="31">
        <v>9.37</v>
      </c>
      <c r="T32" s="289">
        <v>285.3</v>
      </c>
      <c r="U32" s="289">
        <v>199.71</v>
      </c>
      <c r="V32" s="2">
        <v>0.7</v>
      </c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</row>
    <row r="33" spans="1:81" ht="45.75" thickBot="1">
      <c r="A33" s="240"/>
      <c r="B33" s="225"/>
      <c r="C33" s="210"/>
      <c r="D33" s="225"/>
      <c r="E33" s="225"/>
      <c r="F33" s="276"/>
      <c r="G33" s="225"/>
      <c r="H33" s="210"/>
      <c r="I33" s="276"/>
      <c r="J33" s="131" t="s">
        <v>1257</v>
      </c>
      <c r="K33" s="207"/>
      <c r="L33" s="207"/>
      <c r="M33" s="132" t="s">
        <v>28</v>
      </c>
      <c r="N33" s="133">
        <v>10</v>
      </c>
      <c r="O33" s="132" t="s">
        <v>1274</v>
      </c>
      <c r="P33" s="134">
        <v>3</v>
      </c>
      <c r="Q33" s="132">
        <v>1</v>
      </c>
      <c r="R33" s="135" t="s">
        <v>1173</v>
      </c>
      <c r="S33" s="136">
        <v>9.37</v>
      </c>
      <c r="T33" s="290">
        <v>40.53</v>
      </c>
      <c r="U33" s="290">
        <v>28.370999999999995</v>
      </c>
      <c r="V33" s="132">
        <v>0.7</v>
      </c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</row>
    <row r="34" spans="1:81" ht="34.5" thickTop="1">
      <c r="A34" s="246" t="s">
        <v>1169</v>
      </c>
      <c r="B34" s="277" t="s">
        <v>1170</v>
      </c>
      <c r="C34" s="213" t="s">
        <v>1171</v>
      </c>
      <c r="D34" s="277"/>
      <c r="E34" s="277" t="s">
        <v>1116</v>
      </c>
      <c r="F34" s="278" t="s">
        <v>1172</v>
      </c>
      <c r="G34" s="277" t="s">
        <v>1258</v>
      </c>
      <c r="H34" s="277" t="s">
        <v>17</v>
      </c>
      <c r="I34" s="279">
        <v>7</v>
      </c>
      <c r="J34" s="137" t="s">
        <v>1259</v>
      </c>
      <c r="K34" s="205" t="s">
        <v>1140</v>
      </c>
      <c r="L34" s="205" t="s">
        <v>1171</v>
      </c>
      <c r="M34" s="138" t="s">
        <v>1147</v>
      </c>
      <c r="N34" s="140">
        <v>1</v>
      </c>
      <c r="O34" s="138" t="s">
        <v>1276</v>
      </c>
      <c r="P34" s="141">
        <v>292</v>
      </c>
      <c r="Q34" s="138">
        <v>1</v>
      </c>
      <c r="R34" s="138" t="s">
        <v>1144</v>
      </c>
      <c r="S34" s="143">
        <v>5.28</v>
      </c>
      <c r="T34" s="291">
        <v>7708.8</v>
      </c>
      <c r="U34" s="291">
        <v>5396.16</v>
      </c>
      <c r="V34" s="138">
        <v>0.7</v>
      </c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</row>
    <row r="35" spans="1:81" ht="45">
      <c r="A35" s="237"/>
      <c r="B35" s="224"/>
      <c r="C35" s="209"/>
      <c r="D35" s="224"/>
      <c r="E35" s="224"/>
      <c r="F35" s="275"/>
      <c r="G35" s="224"/>
      <c r="H35" s="209"/>
      <c r="I35" s="275"/>
      <c r="J35" s="5" t="s">
        <v>1260</v>
      </c>
      <c r="K35" s="206"/>
      <c r="L35" s="206"/>
      <c r="M35" s="3" t="s">
        <v>1174</v>
      </c>
      <c r="N35" s="17">
        <v>4</v>
      </c>
      <c r="O35" s="2" t="s">
        <v>1276</v>
      </c>
      <c r="P35" s="70">
        <v>292</v>
      </c>
      <c r="Q35" s="2">
        <v>1</v>
      </c>
      <c r="R35" s="3" t="s">
        <v>1144</v>
      </c>
      <c r="S35" s="31">
        <v>5.28</v>
      </c>
      <c r="T35" s="289">
        <v>1541.76</v>
      </c>
      <c r="U35" s="289">
        <v>1079.232</v>
      </c>
      <c r="V35" s="2">
        <v>0.7</v>
      </c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</row>
    <row r="36" spans="1:81" ht="33.75">
      <c r="A36" s="237"/>
      <c r="B36" s="224"/>
      <c r="C36" s="209"/>
      <c r="D36" s="224"/>
      <c r="E36" s="224"/>
      <c r="F36" s="275"/>
      <c r="G36" s="224"/>
      <c r="H36" s="209"/>
      <c r="I36" s="275"/>
      <c r="J36" s="5" t="s">
        <v>1261</v>
      </c>
      <c r="K36" s="206"/>
      <c r="L36" s="206"/>
      <c r="M36" s="3" t="s">
        <v>1175</v>
      </c>
      <c r="N36" s="17">
        <v>3</v>
      </c>
      <c r="O36" s="2" t="s">
        <v>1276</v>
      </c>
      <c r="P36" s="70">
        <v>292</v>
      </c>
      <c r="Q36" s="2">
        <v>1</v>
      </c>
      <c r="R36" s="3" t="s">
        <v>1144</v>
      </c>
      <c r="S36" s="31">
        <v>5.28</v>
      </c>
      <c r="T36" s="289">
        <v>770.88</v>
      </c>
      <c r="U36" s="289">
        <v>539.616</v>
      </c>
      <c r="V36" s="2">
        <v>0.7</v>
      </c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</row>
    <row r="37" spans="1:81" ht="45">
      <c r="A37" s="237"/>
      <c r="B37" s="224"/>
      <c r="C37" s="209"/>
      <c r="D37" s="224"/>
      <c r="E37" s="224"/>
      <c r="F37" s="275"/>
      <c r="G37" s="224"/>
      <c r="H37" s="209"/>
      <c r="I37" s="275"/>
      <c r="J37" s="5" t="s">
        <v>1262</v>
      </c>
      <c r="K37" s="206"/>
      <c r="L37" s="206"/>
      <c r="M37" s="2" t="s">
        <v>1148</v>
      </c>
      <c r="N37" s="17">
        <v>3</v>
      </c>
      <c r="O37" s="2" t="s">
        <v>1243</v>
      </c>
      <c r="P37" s="70">
        <f>P36*7</f>
        <v>2044</v>
      </c>
      <c r="Q37" s="2">
        <v>1</v>
      </c>
      <c r="R37" s="3" t="s">
        <v>1144</v>
      </c>
      <c r="S37" s="31">
        <v>5.28</v>
      </c>
      <c r="T37" s="289">
        <v>10792.32</v>
      </c>
      <c r="U37" s="289">
        <v>7554.623999999999</v>
      </c>
      <c r="V37" s="2">
        <v>0.7</v>
      </c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</row>
    <row r="38" spans="1:81" ht="33.75">
      <c r="A38" s="237"/>
      <c r="B38" s="224"/>
      <c r="C38" s="209"/>
      <c r="D38" s="224"/>
      <c r="E38" s="224"/>
      <c r="F38" s="275"/>
      <c r="G38" s="224"/>
      <c r="H38" s="209"/>
      <c r="I38" s="275"/>
      <c r="J38" s="5" t="s">
        <v>1263</v>
      </c>
      <c r="K38" s="206"/>
      <c r="L38" s="206"/>
      <c r="M38" s="2" t="s">
        <v>1149</v>
      </c>
      <c r="N38" s="17">
        <v>9</v>
      </c>
      <c r="O38" s="2" t="s">
        <v>1243</v>
      </c>
      <c r="P38" s="70">
        <f>P37</f>
        <v>2044</v>
      </c>
      <c r="Q38" s="2">
        <v>1</v>
      </c>
      <c r="R38" s="3" t="s">
        <v>1173</v>
      </c>
      <c r="S38" s="31">
        <v>5.28</v>
      </c>
      <c r="T38" s="289">
        <v>11078.48</v>
      </c>
      <c r="U38" s="289">
        <v>7754.935999999999</v>
      </c>
      <c r="V38" s="2">
        <v>0.7</v>
      </c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</row>
    <row r="39" spans="1:81" ht="45.75" thickBot="1">
      <c r="A39" s="240"/>
      <c r="B39" s="225"/>
      <c r="C39" s="210"/>
      <c r="D39" s="225"/>
      <c r="E39" s="225"/>
      <c r="F39" s="276"/>
      <c r="G39" s="225"/>
      <c r="H39" s="210"/>
      <c r="I39" s="276"/>
      <c r="J39" s="144" t="s">
        <v>1264</v>
      </c>
      <c r="K39" s="207"/>
      <c r="L39" s="207"/>
      <c r="M39" s="132" t="s">
        <v>28</v>
      </c>
      <c r="N39" s="133">
        <v>10</v>
      </c>
      <c r="O39" s="132" t="s">
        <v>1276</v>
      </c>
      <c r="P39" s="134">
        <v>292</v>
      </c>
      <c r="Q39" s="132">
        <v>1</v>
      </c>
      <c r="R39" s="135" t="s">
        <v>1173</v>
      </c>
      <c r="S39" s="136">
        <v>5.28</v>
      </c>
      <c r="T39" s="290">
        <v>2750.64</v>
      </c>
      <c r="U39" s="290">
        <v>1925.4479999999999</v>
      </c>
      <c r="V39" s="132">
        <v>0.7</v>
      </c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</row>
    <row r="40" spans="1:81" ht="34.5" thickTop="1">
      <c r="A40" s="246" t="s">
        <v>1169</v>
      </c>
      <c r="B40" s="277" t="s">
        <v>1170</v>
      </c>
      <c r="C40" s="213" t="s">
        <v>1171</v>
      </c>
      <c r="D40" s="277"/>
      <c r="E40" s="277" t="s">
        <v>1116</v>
      </c>
      <c r="F40" s="278" t="s">
        <v>1172</v>
      </c>
      <c r="G40" s="277" t="s">
        <v>1265</v>
      </c>
      <c r="H40" s="277" t="s">
        <v>16</v>
      </c>
      <c r="I40" s="279">
        <v>7</v>
      </c>
      <c r="J40" s="137" t="s">
        <v>1266</v>
      </c>
      <c r="K40" s="205" t="s">
        <v>1140</v>
      </c>
      <c r="L40" s="205" t="s">
        <v>1171</v>
      </c>
      <c r="M40" s="138" t="s">
        <v>1147</v>
      </c>
      <c r="N40" s="140">
        <v>1</v>
      </c>
      <c r="O40" s="138" t="s">
        <v>1273</v>
      </c>
      <c r="P40" s="141">
        <v>40</v>
      </c>
      <c r="Q40" s="138">
        <v>1</v>
      </c>
      <c r="R40" s="138" t="s">
        <v>1144</v>
      </c>
      <c r="S40" s="143">
        <v>5.28</v>
      </c>
      <c r="T40" s="291">
        <v>1056</v>
      </c>
      <c r="U40" s="291">
        <v>739.2</v>
      </c>
      <c r="V40" s="138">
        <v>0.7</v>
      </c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</row>
    <row r="41" spans="1:81" ht="45">
      <c r="A41" s="237"/>
      <c r="B41" s="224"/>
      <c r="C41" s="209"/>
      <c r="D41" s="224"/>
      <c r="E41" s="224"/>
      <c r="F41" s="275"/>
      <c r="G41" s="224"/>
      <c r="H41" s="209"/>
      <c r="I41" s="275"/>
      <c r="J41" s="5" t="s">
        <v>1267</v>
      </c>
      <c r="K41" s="206"/>
      <c r="L41" s="206"/>
      <c r="M41" s="3" t="s">
        <v>1174</v>
      </c>
      <c r="N41" s="17">
        <v>4</v>
      </c>
      <c r="O41" s="2" t="s">
        <v>1273</v>
      </c>
      <c r="P41" s="70">
        <v>40</v>
      </c>
      <c r="Q41" s="2">
        <v>1</v>
      </c>
      <c r="R41" s="3" t="s">
        <v>1144</v>
      </c>
      <c r="S41" s="31">
        <v>5.28</v>
      </c>
      <c r="T41" s="289">
        <v>211.2</v>
      </c>
      <c r="U41" s="289">
        <v>147.84</v>
      </c>
      <c r="V41" s="2">
        <v>0.7</v>
      </c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</row>
    <row r="42" spans="1:81" ht="33.75">
      <c r="A42" s="237"/>
      <c r="B42" s="224"/>
      <c r="C42" s="209"/>
      <c r="D42" s="224"/>
      <c r="E42" s="224"/>
      <c r="F42" s="275"/>
      <c r="G42" s="224"/>
      <c r="H42" s="209"/>
      <c r="I42" s="275"/>
      <c r="J42" s="5" t="s">
        <v>1268</v>
      </c>
      <c r="K42" s="206"/>
      <c r="L42" s="206"/>
      <c r="M42" s="3" t="s">
        <v>1175</v>
      </c>
      <c r="N42" s="17">
        <v>3</v>
      </c>
      <c r="O42" s="2" t="s">
        <v>1273</v>
      </c>
      <c r="P42" s="70">
        <v>40</v>
      </c>
      <c r="Q42" s="2">
        <v>1</v>
      </c>
      <c r="R42" s="3" t="s">
        <v>1144</v>
      </c>
      <c r="S42" s="31">
        <v>5.28</v>
      </c>
      <c r="T42" s="289">
        <v>105.6</v>
      </c>
      <c r="U42" s="289">
        <v>73.92</v>
      </c>
      <c r="V42" s="2">
        <v>0.7</v>
      </c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</row>
    <row r="43" spans="1:81" ht="45">
      <c r="A43" s="237"/>
      <c r="B43" s="224"/>
      <c r="C43" s="209"/>
      <c r="D43" s="224"/>
      <c r="E43" s="224"/>
      <c r="F43" s="275"/>
      <c r="G43" s="224"/>
      <c r="H43" s="209"/>
      <c r="I43" s="275"/>
      <c r="J43" s="5" t="s">
        <v>1269</v>
      </c>
      <c r="K43" s="206"/>
      <c r="L43" s="206"/>
      <c r="M43" s="2" t="s">
        <v>1148</v>
      </c>
      <c r="N43" s="17">
        <v>3</v>
      </c>
      <c r="O43" s="2" t="s">
        <v>1243</v>
      </c>
      <c r="P43" s="70">
        <f>P42*7</f>
        <v>280</v>
      </c>
      <c r="Q43" s="2">
        <v>1</v>
      </c>
      <c r="R43" s="3" t="s">
        <v>1144</v>
      </c>
      <c r="S43" s="31">
        <v>5.28</v>
      </c>
      <c r="T43" s="289">
        <v>1478.4</v>
      </c>
      <c r="U43" s="289">
        <v>1034.88</v>
      </c>
      <c r="V43" s="2">
        <v>0.7</v>
      </c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</row>
    <row r="44" spans="1:81" ht="33.75">
      <c r="A44" s="237"/>
      <c r="B44" s="224"/>
      <c r="C44" s="209"/>
      <c r="D44" s="224"/>
      <c r="E44" s="224"/>
      <c r="F44" s="275"/>
      <c r="G44" s="224"/>
      <c r="H44" s="209"/>
      <c r="I44" s="275"/>
      <c r="J44" s="5" t="s">
        <v>1270</v>
      </c>
      <c r="K44" s="206"/>
      <c r="L44" s="206"/>
      <c r="M44" s="2" t="s">
        <v>1149</v>
      </c>
      <c r="N44" s="17">
        <v>9</v>
      </c>
      <c r="O44" s="2" t="s">
        <v>1243</v>
      </c>
      <c r="P44" s="70">
        <f>P43</f>
        <v>280</v>
      </c>
      <c r="Q44" s="2">
        <v>1</v>
      </c>
      <c r="R44" s="3" t="s">
        <v>1173</v>
      </c>
      <c r="S44" s="31">
        <v>5.28</v>
      </c>
      <c r="T44" s="289">
        <v>1517.6</v>
      </c>
      <c r="U44" s="289">
        <v>1062.32</v>
      </c>
      <c r="V44" s="2">
        <v>0.7</v>
      </c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</row>
    <row r="45" spans="1:81" ht="45.75" thickBot="1">
      <c r="A45" s="240"/>
      <c r="B45" s="225"/>
      <c r="C45" s="210"/>
      <c r="D45" s="225"/>
      <c r="E45" s="225"/>
      <c r="F45" s="276"/>
      <c r="G45" s="225"/>
      <c r="H45" s="210"/>
      <c r="I45" s="276"/>
      <c r="J45" s="144" t="s">
        <v>1271</v>
      </c>
      <c r="K45" s="207"/>
      <c r="L45" s="207"/>
      <c r="M45" s="132" t="s">
        <v>28</v>
      </c>
      <c r="N45" s="133">
        <v>10</v>
      </c>
      <c r="O45" s="132" t="s">
        <v>1273</v>
      </c>
      <c r="P45" s="134">
        <v>40</v>
      </c>
      <c r="Q45" s="132">
        <v>1</v>
      </c>
      <c r="R45" s="135" t="s">
        <v>1173</v>
      </c>
      <c r="S45" s="136">
        <v>5.28</v>
      </c>
      <c r="T45" s="290">
        <v>376.8</v>
      </c>
      <c r="U45" s="290">
        <v>263.76</v>
      </c>
      <c r="V45" s="132">
        <v>0.7</v>
      </c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</row>
    <row r="46" spans="1:81" ht="34.5" thickTop="1">
      <c r="A46" s="246" t="s">
        <v>1169</v>
      </c>
      <c r="B46" s="277" t="s">
        <v>1170</v>
      </c>
      <c r="C46" s="213" t="s">
        <v>1171</v>
      </c>
      <c r="D46" s="277"/>
      <c r="E46" s="277" t="s">
        <v>1116</v>
      </c>
      <c r="F46" s="278" t="s">
        <v>1172</v>
      </c>
      <c r="G46" s="277" t="s">
        <v>1272</v>
      </c>
      <c r="H46" s="277" t="s">
        <v>20</v>
      </c>
      <c r="I46" s="279">
        <v>7</v>
      </c>
      <c r="J46" s="137" t="s">
        <v>996</v>
      </c>
      <c r="K46" s="216" t="s">
        <v>1140</v>
      </c>
      <c r="L46" s="205" t="s">
        <v>1171</v>
      </c>
      <c r="M46" s="138" t="s">
        <v>1147</v>
      </c>
      <c r="N46" s="140">
        <v>1</v>
      </c>
      <c r="O46" s="138" t="s">
        <v>1277</v>
      </c>
      <c r="P46" s="141">
        <v>515</v>
      </c>
      <c r="Q46" s="138">
        <v>1</v>
      </c>
      <c r="R46" s="138" t="s">
        <v>1144</v>
      </c>
      <c r="S46" s="143">
        <v>9.37</v>
      </c>
      <c r="T46" s="291">
        <v>24127.75</v>
      </c>
      <c r="U46" s="291">
        <v>16889.424999999996</v>
      </c>
      <c r="V46" s="138">
        <v>0.7</v>
      </c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</row>
    <row r="47" spans="1:81" ht="45">
      <c r="A47" s="237"/>
      <c r="B47" s="224"/>
      <c r="C47" s="209"/>
      <c r="D47" s="224"/>
      <c r="E47" s="224"/>
      <c r="F47" s="275"/>
      <c r="G47" s="224"/>
      <c r="H47" s="209"/>
      <c r="I47" s="275"/>
      <c r="J47" s="5" t="s">
        <v>997</v>
      </c>
      <c r="K47" s="217"/>
      <c r="L47" s="206"/>
      <c r="M47" s="3" t="s">
        <v>1174</v>
      </c>
      <c r="N47" s="17">
        <v>4</v>
      </c>
      <c r="O47" s="2" t="s">
        <v>1277</v>
      </c>
      <c r="P47" s="70">
        <v>515</v>
      </c>
      <c r="Q47" s="2">
        <v>1</v>
      </c>
      <c r="R47" s="3" t="s">
        <v>1144</v>
      </c>
      <c r="S47" s="31">
        <v>9.37</v>
      </c>
      <c r="T47" s="289">
        <v>4825.55</v>
      </c>
      <c r="U47" s="289">
        <v>3377.8849999999993</v>
      </c>
      <c r="V47" s="2">
        <v>0.7</v>
      </c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</row>
    <row r="48" spans="1:81" ht="33.75">
      <c r="A48" s="237"/>
      <c r="B48" s="224"/>
      <c r="C48" s="209"/>
      <c r="D48" s="224"/>
      <c r="E48" s="224"/>
      <c r="F48" s="275"/>
      <c r="G48" s="224"/>
      <c r="H48" s="209"/>
      <c r="I48" s="275"/>
      <c r="J48" s="5" t="s">
        <v>998</v>
      </c>
      <c r="K48" s="217"/>
      <c r="L48" s="206"/>
      <c r="M48" s="3" t="s">
        <v>1175</v>
      </c>
      <c r="N48" s="17">
        <v>3</v>
      </c>
      <c r="O48" s="2" t="s">
        <v>1277</v>
      </c>
      <c r="P48" s="70">
        <v>515</v>
      </c>
      <c r="Q48" s="2">
        <v>1</v>
      </c>
      <c r="R48" s="3" t="s">
        <v>1144</v>
      </c>
      <c r="S48" s="31">
        <v>9.37</v>
      </c>
      <c r="T48" s="289">
        <v>2412.775</v>
      </c>
      <c r="U48" s="289">
        <v>1688.9424999999997</v>
      </c>
      <c r="V48" s="2">
        <v>0.7</v>
      </c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</row>
    <row r="49" spans="1:81" ht="45">
      <c r="A49" s="237"/>
      <c r="B49" s="224"/>
      <c r="C49" s="209"/>
      <c r="D49" s="224"/>
      <c r="E49" s="224"/>
      <c r="F49" s="275"/>
      <c r="G49" s="224"/>
      <c r="H49" s="209"/>
      <c r="I49" s="275"/>
      <c r="J49" s="5" t="s">
        <v>999</v>
      </c>
      <c r="K49" s="217"/>
      <c r="L49" s="206"/>
      <c r="M49" s="2" t="s">
        <v>1148</v>
      </c>
      <c r="N49" s="17">
        <v>3</v>
      </c>
      <c r="O49" s="2" t="s">
        <v>1243</v>
      </c>
      <c r="P49" s="70">
        <f>P48*10</f>
        <v>5150</v>
      </c>
      <c r="Q49" s="2">
        <v>1</v>
      </c>
      <c r="R49" s="3" t="s">
        <v>1144</v>
      </c>
      <c r="S49" s="31">
        <v>9.37</v>
      </c>
      <c r="T49" s="289">
        <v>48255.5</v>
      </c>
      <c r="U49" s="289">
        <v>33778.85</v>
      </c>
      <c r="V49" s="2">
        <v>0.7</v>
      </c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</row>
    <row r="50" spans="1:81" ht="33.75">
      <c r="A50" s="237"/>
      <c r="B50" s="224"/>
      <c r="C50" s="209"/>
      <c r="D50" s="224"/>
      <c r="E50" s="224"/>
      <c r="F50" s="275"/>
      <c r="G50" s="224"/>
      <c r="H50" s="209"/>
      <c r="I50" s="275"/>
      <c r="J50" s="5" t="s">
        <v>1000</v>
      </c>
      <c r="K50" s="217"/>
      <c r="L50" s="206"/>
      <c r="M50" s="2" t="s">
        <v>1149</v>
      </c>
      <c r="N50" s="17">
        <v>9</v>
      </c>
      <c r="O50" s="2" t="s">
        <v>1243</v>
      </c>
      <c r="P50" s="70">
        <f>P49</f>
        <v>5150</v>
      </c>
      <c r="Q50" s="2">
        <v>1</v>
      </c>
      <c r="R50" s="3" t="s">
        <v>1173</v>
      </c>
      <c r="S50" s="31">
        <v>9.37</v>
      </c>
      <c r="T50" s="289">
        <v>48976.5</v>
      </c>
      <c r="U50" s="289">
        <v>34283.55</v>
      </c>
      <c r="V50" s="2">
        <v>0.7</v>
      </c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</row>
    <row r="51" spans="1:81" ht="33.75">
      <c r="A51" s="237"/>
      <c r="B51" s="224"/>
      <c r="C51" s="209"/>
      <c r="D51" s="224"/>
      <c r="E51" s="224"/>
      <c r="F51" s="275"/>
      <c r="G51" s="224"/>
      <c r="H51" s="209"/>
      <c r="I51" s="275"/>
      <c r="J51" s="5" t="s">
        <v>1001</v>
      </c>
      <c r="K51" s="217"/>
      <c r="L51" s="206"/>
      <c r="M51" s="3" t="s">
        <v>1176</v>
      </c>
      <c r="N51" s="17">
        <v>9</v>
      </c>
      <c r="O51" s="2" t="s">
        <v>1277</v>
      </c>
      <c r="P51" s="70">
        <v>515</v>
      </c>
      <c r="Q51" s="2">
        <v>1</v>
      </c>
      <c r="R51" s="3" t="s">
        <v>1173</v>
      </c>
      <c r="S51" s="31">
        <v>9.37</v>
      </c>
      <c r="T51" s="289">
        <v>725825.55</v>
      </c>
      <c r="U51" s="289">
        <v>508077.8849999999</v>
      </c>
      <c r="V51" s="2">
        <v>0.7</v>
      </c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</row>
    <row r="52" spans="1:81" ht="57" thickBot="1">
      <c r="A52" s="240"/>
      <c r="B52" s="225"/>
      <c r="C52" s="210"/>
      <c r="D52" s="225"/>
      <c r="E52" s="225"/>
      <c r="F52" s="276"/>
      <c r="G52" s="225"/>
      <c r="H52" s="210"/>
      <c r="I52" s="276"/>
      <c r="J52" s="144" t="s">
        <v>1002</v>
      </c>
      <c r="K52" s="218"/>
      <c r="L52" s="207"/>
      <c r="M52" s="135" t="s">
        <v>1177</v>
      </c>
      <c r="N52" s="133">
        <v>10</v>
      </c>
      <c r="O52" s="132" t="s">
        <v>1277</v>
      </c>
      <c r="P52" s="134">
        <v>515</v>
      </c>
      <c r="Q52" s="132">
        <v>1</v>
      </c>
      <c r="R52" s="135" t="s">
        <v>1173</v>
      </c>
      <c r="S52" s="136">
        <v>9.37</v>
      </c>
      <c r="T52" s="290">
        <v>6957.65</v>
      </c>
      <c r="U52" s="290">
        <v>4870.354999999999</v>
      </c>
      <c r="V52" s="132">
        <v>0.7</v>
      </c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</row>
    <row r="53" spans="1:81" ht="34.5" thickTop="1">
      <c r="A53" s="246" t="s">
        <v>1169</v>
      </c>
      <c r="B53" s="277" t="s">
        <v>1170</v>
      </c>
      <c r="C53" s="213" t="s">
        <v>1171</v>
      </c>
      <c r="D53" s="277"/>
      <c r="E53" s="277" t="s">
        <v>1116</v>
      </c>
      <c r="F53" s="278" t="s">
        <v>1172</v>
      </c>
      <c r="G53" s="277" t="s">
        <v>1278</v>
      </c>
      <c r="H53" s="277" t="s">
        <v>21</v>
      </c>
      <c r="I53" s="279">
        <v>7</v>
      </c>
      <c r="J53" s="137" t="s">
        <v>989</v>
      </c>
      <c r="K53" s="216" t="s">
        <v>1140</v>
      </c>
      <c r="L53" s="205" t="s">
        <v>1171</v>
      </c>
      <c r="M53" s="138" t="s">
        <v>1147</v>
      </c>
      <c r="N53" s="140">
        <v>1</v>
      </c>
      <c r="O53" s="138" t="s">
        <v>1279</v>
      </c>
      <c r="P53" s="141">
        <v>20</v>
      </c>
      <c r="Q53" s="138">
        <v>1</v>
      </c>
      <c r="R53" s="138" t="s">
        <v>1144</v>
      </c>
      <c r="S53" s="143">
        <v>9.37</v>
      </c>
      <c r="T53" s="291">
        <v>937</v>
      </c>
      <c r="U53" s="291">
        <v>655.9</v>
      </c>
      <c r="V53" s="138">
        <v>0.7</v>
      </c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</row>
    <row r="54" spans="1:81" ht="45">
      <c r="A54" s="237"/>
      <c r="B54" s="224"/>
      <c r="C54" s="209"/>
      <c r="D54" s="224"/>
      <c r="E54" s="224"/>
      <c r="F54" s="275"/>
      <c r="G54" s="224"/>
      <c r="H54" s="209"/>
      <c r="I54" s="275"/>
      <c r="J54" s="5" t="s">
        <v>990</v>
      </c>
      <c r="K54" s="217"/>
      <c r="L54" s="206"/>
      <c r="M54" s="3" t="s">
        <v>1174</v>
      </c>
      <c r="N54" s="17">
        <v>4</v>
      </c>
      <c r="O54" s="2" t="s">
        <v>1279</v>
      </c>
      <c r="P54" s="70">
        <v>20</v>
      </c>
      <c r="Q54" s="2">
        <v>1</v>
      </c>
      <c r="R54" s="3" t="s">
        <v>1144</v>
      </c>
      <c r="S54" s="31">
        <v>9.37</v>
      </c>
      <c r="T54" s="289">
        <v>187.4</v>
      </c>
      <c r="U54" s="289">
        <v>131.18</v>
      </c>
      <c r="V54" s="2">
        <v>0.7</v>
      </c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</row>
    <row r="55" spans="1:81" ht="33.75">
      <c r="A55" s="237"/>
      <c r="B55" s="224"/>
      <c r="C55" s="209"/>
      <c r="D55" s="224"/>
      <c r="E55" s="224"/>
      <c r="F55" s="275"/>
      <c r="G55" s="224"/>
      <c r="H55" s="209"/>
      <c r="I55" s="275"/>
      <c r="J55" s="5" t="s">
        <v>991</v>
      </c>
      <c r="K55" s="217"/>
      <c r="L55" s="206"/>
      <c r="M55" s="3" t="s">
        <v>1175</v>
      </c>
      <c r="N55" s="17">
        <v>3</v>
      </c>
      <c r="O55" s="2" t="s">
        <v>1279</v>
      </c>
      <c r="P55" s="70">
        <v>20</v>
      </c>
      <c r="Q55" s="2">
        <v>1</v>
      </c>
      <c r="R55" s="3" t="s">
        <v>1144</v>
      </c>
      <c r="S55" s="31">
        <v>9.37</v>
      </c>
      <c r="T55" s="289">
        <v>93.7</v>
      </c>
      <c r="U55" s="289">
        <v>65.59</v>
      </c>
      <c r="V55" s="2">
        <v>0.7</v>
      </c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</row>
    <row r="56" spans="1:81" ht="45">
      <c r="A56" s="237"/>
      <c r="B56" s="224"/>
      <c r="C56" s="209"/>
      <c r="D56" s="224"/>
      <c r="E56" s="224"/>
      <c r="F56" s="275"/>
      <c r="G56" s="224"/>
      <c r="H56" s="209"/>
      <c r="I56" s="275"/>
      <c r="J56" s="5" t="s">
        <v>992</v>
      </c>
      <c r="K56" s="217"/>
      <c r="L56" s="206"/>
      <c r="M56" s="2" t="s">
        <v>1148</v>
      </c>
      <c r="N56" s="17">
        <v>3</v>
      </c>
      <c r="O56" s="2" t="s">
        <v>1243</v>
      </c>
      <c r="P56" s="70">
        <f>P55*10</f>
        <v>200</v>
      </c>
      <c r="Q56" s="2">
        <v>1</v>
      </c>
      <c r="R56" s="3" t="s">
        <v>1144</v>
      </c>
      <c r="S56" s="31">
        <v>9.37</v>
      </c>
      <c r="T56" s="289">
        <v>1874</v>
      </c>
      <c r="U56" s="289">
        <v>1311.8</v>
      </c>
      <c r="V56" s="2">
        <v>0.7</v>
      </c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</row>
    <row r="57" spans="1:81" ht="33.75">
      <c r="A57" s="237"/>
      <c r="B57" s="224"/>
      <c r="C57" s="209"/>
      <c r="D57" s="224"/>
      <c r="E57" s="224"/>
      <c r="F57" s="275"/>
      <c r="G57" s="224"/>
      <c r="H57" s="209"/>
      <c r="I57" s="275"/>
      <c r="J57" s="5" t="s">
        <v>993</v>
      </c>
      <c r="K57" s="217"/>
      <c r="L57" s="206"/>
      <c r="M57" s="2" t="s">
        <v>1149</v>
      </c>
      <c r="N57" s="17">
        <v>9</v>
      </c>
      <c r="O57" s="2" t="s">
        <v>1243</v>
      </c>
      <c r="P57" s="70">
        <f>P56</f>
        <v>200</v>
      </c>
      <c r="Q57" s="2">
        <v>1</v>
      </c>
      <c r="R57" s="3" t="s">
        <v>1173</v>
      </c>
      <c r="S57" s="31">
        <v>9.37</v>
      </c>
      <c r="T57" s="289">
        <v>1902</v>
      </c>
      <c r="U57" s="289">
        <v>1331.4</v>
      </c>
      <c r="V57" s="2">
        <v>0.7</v>
      </c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</row>
    <row r="58" spans="1:81" ht="33.75">
      <c r="A58" s="237"/>
      <c r="B58" s="224"/>
      <c r="C58" s="209"/>
      <c r="D58" s="224"/>
      <c r="E58" s="224"/>
      <c r="F58" s="275"/>
      <c r="G58" s="224"/>
      <c r="H58" s="209"/>
      <c r="I58" s="275"/>
      <c r="J58" s="5" t="s">
        <v>994</v>
      </c>
      <c r="K58" s="217"/>
      <c r="L58" s="206"/>
      <c r="M58" s="3" t="s">
        <v>1176</v>
      </c>
      <c r="N58" s="17">
        <v>9</v>
      </c>
      <c r="O58" s="2" t="s">
        <v>1279</v>
      </c>
      <c r="P58" s="70">
        <v>20</v>
      </c>
      <c r="Q58" s="2">
        <v>1</v>
      </c>
      <c r="R58" s="3" t="s">
        <v>1173</v>
      </c>
      <c r="S58" s="31">
        <v>9.37</v>
      </c>
      <c r="T58" s="289">
        <v>50187.4</v>
      </c>
      <c r="U58" s="289">
        <v>35131.18</v>
      </c>
      <c r="V58" s="2">
        <v>0.7</v>
      </c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</row>
    <row r="59" spans="1:81" ht="57" thickBot="1">
      <c r="A59" s="240"/>
      <c r="B59" s="225"/>
      <c r="C59" s="210"/>
      <c r="D59" s="225"/>
      <c r="E59" s="225"/>
      <c r="F59" s="276"/>
      <c r="G59" s="225"/>
      <c r="H59" s="210"/>
      <c r="I59" s="276"/>
      <c r="J59" s="144" t="s">
        <v>995</v>
      </c>
      <c r="K59" s="218"/>
      <c r="L59" s="207"/>
      <c r="M59" s="135" t="s">
        <v>1177</v>
      </c>
      <c r="N59" s="133">
        <v>10</v>
      </c>
      <c r="O59" s="132" t="s">
        <v>1279</v>
      </c>
      <c r="P59" s="134">
        <v>20</v>
      </c>
      <c r="Q59" s="132">
        <v>1</v>
      </c>
      <c r="R59" s="135" t="s">
        <v>1173</v>
      </c>
      <c r="S59" s="136">
        <v>9.37</v>
      </c>
      <c r="T59" s="290">
        <v>270.2</v>
      </c>
      <c r="U59" s="290">
        <v>189.14</v>
      </c>
      <c r="V59" s="132">
        <v>0.7</v>
      </c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</row>
    <row r="60" spans="1:81" ht="34.5" thickTop="1">
      <c r="A60" s="246" t="s">
        <v>1169</v>
      </c>
      <c r="B60" s="277" t="s">
        <v>1170</v>
      </c>
      <c r="C60" s="213" t="s">
        <v>1171</v>
      </c>
      <c r="D60" s="277"/>
      <c r="E60" s="277" t="s">
        <v>1116</v>
      </c>
      <c r="F60" s="278" t="s">
        <v>1172</v>
      </c>
      <c r="G60" s="277" t="s">
        <v>1282</v>
      </c>
      <c r="H60" s="277" t="s">
        <v>22</v>
      </c>
      <c r="I60" s="279">
        <v>7</v>
      </c>
      <c r="J60" s="137" t="s">
        <v>975</v>
      </c>
      <c r="K60" s="216" t="s">
        <v>1140</v>
      </c>
      <c r="L60" s="205" t="s">
        <v>1171</v>
      </c>
      <c r="M60" s="138" t="s">
        <v>1147</v>
      </c>
      <c r="N60" s="140">
        <v>1</v>
      </c>
      <c r="O60" s="138" t="s">
        <v>747</v>
      </c>
      <c r="P60" s="141">
        <v>2972</v>
      </c>
      <c r="Q60" s="138">
        <v>1</v>
      </c>
      <c r="R60" s="138" t="s">
        <v>1144</v>
      </c>
      <c r="S60" s="143">
        <v>5.28</v>
      </c>
      <c r="T60" s="291">
        <v>78460.8</v>
      </c>
      <c r="U60" s="291">
        <v>54922.56</v>
      </c>
      <c r="V60" s="138">
        <v>0.7</v>
      </c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</row>
    <row r="61" spans="1:81" ht="45">
      <c r="A61" s="237"/>
      <c r="B61" s="224"/>
      <c r="C61" s="209"/>
      <c r="D61" s="224"/>
      <c r="E61" s="224"/>
      <c r="F61" s="275"/>
      <c r="G61" s="224"/>
      <c r="H61" s="209"/>
      <c r="I61" s="275"/>
      <c r="J61" s="5" t="s">
        <v>976</v>
      </c>
      <c r="K61" s="217"/>
      <c r="L61" s="206"/>
      <c r="M61" s="3" t="s">
        <v>1174</v>
      </c>
      <c r="N61" s="17">
        <v>4</v>
      </c>
      <c r="O61" s="2" t="s">
        <v>747</v>
      </c>
      <c r="P61" s="70">
        <v>2972</v>
      </c>
      <c r="Q61" s="2">
        <v>1</v>
      </c>
      <c r="R61" s="3" t="s">
        <v>1144</v>
      </c>
      <c r="S61" s="31">
        <v>5.28</v>
      </c>
      <c r="T61" s="289">
        <v>15692.16</v>
      </c>
      <c r="U61" s="289">
        <v>10984.511999999999</v>
      </c>
      <c r="V61" s="2">
        <v>0.7</v>
      </c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</row>
    <row r="62" spans="1:81" ht="33.75">
      <c r="A62" s="237"/>
      <c r="B62" s="224"/>
      <c r="C62" s="209"/>
      <c r="D62" s="224"/>
      <c r="E62" s="224"/>
      <c r="F62" s="275"/>
      <c r="G62" s="224"/>
      <c r="H62" s="209"/>
      <c r="I62" s="275"/>
      <c r="J62" s="5" t="s">
        <v>977</v>
      </c>
      <c r="K62" s="217"/>
      <c r="L62" s="206"/>
      <c r="M62" s="3" t="s">
        <v>1175</v>
      </c>
      <c r="N62" s="17">
        <v>3</v>
      </c>
      <c r="O62" s="2" t="s">
        <v>747</v>
      </c>
      <c r="P62" s="70">
        <v>2972</v>
      </c>
      <c r="Q62" s="2">
        <v>1</v>
      </c>
      <c r="R62" s="3" t="s">
        <v>1144</v>
      </c>
      <c r="S62" s="31">
        <v>5.28</v>
      </c>
      <c r="T62" s="289">
        <v>7846.08</v>
      </c>
      <c r="U62" s="289">
        <v>5492.255999999999</v>
      </c>
      <c r="V62" s="2">
        <v>0.7</v>
      </c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</row>
    <row r="63" spans="1:81" ht="45">
      <c r="A63" s="237"/>
      <c r="B63" s="224"/>
      <c r="C63" s="209"/>
      <c r="D63" s="224"/>
      <c r="E63" s="224"/>
      <c r="F63" s="275"/>
      <c r="G63" s="224"/>
      <c r="H63" s="209"/>
      <c r="I63" s="275"/>
      <c r="J63" s="5" t="s">
        <v>978</v>
      </c>
      <c r="K63" s="217"/>
      <c r="L63" s="206"/>
      <c r="M63" s="2" t="s">
        <v>1148</v>
      </c>
      <c r="N63" s="17">
        <v>3</v>
      </c>
      <c r="O63" s="2" t="s">
        <v>1243</v>
      </c>
      <c r="P63" s="70">
        <f>P62*7</f>
        <v>20804</v>
      </c>
      <c r="Q63" s="2">
        <v>1</v>
      </c>
      <c r="R63" s="3" t="s">
        <v>1144</v>
      </c>
      <c r="S63" s="31">
        <v>5.28</v>
      </c>
      <c r="T63" s="289">
        <v>109845.12</v>
      </c>
      <c r="U63" s="289">
        <v>76891.584</v>
      </c>
      <c r="V63" s="2">
        <v>0.7</v>
      </c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</row>
    <row r="64" spans="1:81" ht="33.75">
      <c r="A64" s="237"/>
      <c r="B64" s="224"/>
      <c r="C64" s="209"/>
      <c r="D64" s="224"/>
      <c r="E64" s="224"/>
      <c r="F64" s="275"/>
      <c r="G64" s="224"/>
      <c r="H64" s="209"/>
      <c r="I64" s="275"/>
      <c r="J64" s="5" t="s">
        <v>979</v>
      </c>
      <c r="K64" s="217"/>
      <c r="L64" s="206"/>
      <c r="M64" s="2" t="s">
        <v>1149</v>
      </c>
      <c r="N64" s="17">
        <v>9</v>
      </c>
      <c r="O64" s="2" t="s">
        <v>1243</v>
      </c>
      <c r="P64" s="70">
        <f>P63</f>
        <v>20804</v>
      </c>
      <c r="Q64" s="2">
        <v>1</v>
      </c>
      <c r="R64" s="3" t="s">
        <v>1173</v>
      </c>
      <c r="S64" s="31">
        <v>5.28</v>
      </c>
      <c r="T64" s="289">
        <v>112757.68</v>
      </c>
      <c r="U64" s="289">
        <v>78930.37599999999</v>
      </c>
      <c r="V64" s="2">
        <v>0.7</v>
      </c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</row>
    <row r="65" spans="1:81" ht="33.75">
      <c r="A65" s="237"/>
      <c r="B65" s="224"/>
      <c r="C65" s="209"/>
      <c r="D65" s="224"/>
      <c r="E65" s="224"/>
      <c r="F65" s="275"/>
      <c r="G65" s="224"/>
      <c r="H65" s="209"/>
      <c r="I65" s="275"/>
      <c r="J65" s="5" t="s">
        <v>980</v>
      </c>
      <c r="K65" s="217"/>
      <c r="L65" s="206"/>
      <c r="M65" s="3" t="s">
        <v>1176</v>
      </c>
      <c r="N65" s="17">
        <v>9</v>
      </c>
      <c r="O65" s="2" t="s">
        <v>747</v>
      </c>
      <c r="P65" s="70">
        <v>2972</v>
      </c>
      <c r="Q65" s="2">
        <v>1</v>
      </c>
      <c r="R65" s="3" t="s">
        <v>1173</v>
      </c>
      <c r="S65" s="31">
        <v>5.28</v>
      </c>
      <c r="T65" s="289">
        <v>4176492.16</v>
      </c>
      <c r="U65" s="289">
        <v>2923544.512</v>
      </c>
      <c r="V65" s="2">
        <v>0.7</v>
      </c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</row>
    <row r="66" spans="1:81" ht="57" thickBot="1">
      <c r="A66" s="240"/>
      <c r="B66" s="225"/>
      <c r="C66" s="210"/>
      <c r="D66" s="225"/>
      <c r="E66" s="225"/>
      <c r="F66" s="276"/>
      <c r="G66" s="225"/>
      <c r="H66" s="210"/>
      <c r="I66" s="276"/>
      <c r="J66" s="144" t="s">
        <v>981</v>
      </c>
      <c r="K66" s="218"/>
      <c r="L66" s="207"/>
      <c r="M66" s="135" t="s">
        <v>1177</v>
      </c>
      <c r="N66" s="133">
        <v>10</v>
      </c>
      <c r="O66" s="132" t="s">
        <v>747</v>
      </c>
      <c r="P66" s="134">
        <v>2972</v>
      </c>
      <c r="Q66" s="132">
        <v>1</v>
      </c>
      <c r="R66" s="135" t="s">
        <v>1173</v>
      </c>
      <c r="S66" s="136">
        <v>5.28</v>
      </c>
      <c r="T66" s="290">
        <v>27996.24</v>
      </c>
      <c r="U66" s="290">
        <v>19597.368</v>
      </c>
      <c r="V66" s="132">
        <v>0.7</v>
      </c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</row>
    <row r="67" spans="1:81" ht="34.5" thickTop="1">
      <c r="A67" s="246" t="s">
        <v>1169</v>
      </c>
      <c r="B67" s="277" t="s">
        <v>1170</v>
      </c>
      <c r="C67" s="213" t="s">
        <v>1171</v>
      </c>
      <c r="D67" s="277"/>
      <c r="E67" s="277" t="s">
        <v>1116</v>
      </c>
      <c r="F67" s="278" t="s">
        <v>1172</v>
      </c>
      <c r="G67" s="277" t="s">
        <v>1281</v>
      </c>
      <c r="H67" s="277" t="s">
        <v>23</v>
      </c>
      <c r="I67" s="279">
        <v>7</v>
      </c>
      <c r="J67" s="137" t="s">
        <v>968</v>
      </c>
      <c r="K67" s="216" t="s">
        <v>1140</v>
      </c>
      <c r="L67" s="205" t="s">
        <v>1171</v>
      </c>
      <c r="M67" s="138" t="s">
        <v>1147</v>
      </c>
      <c r="N67" s="140">
        <v>1</v>
      </c>
      <c r="O67" s="138" t="s">
        <v>748</v>
      </c>
      <c r="P67" s="141">
        <v>368</v>
      </c>
      <c r="Q67" s="138">
        <v>1</v>
      </c>
      <c r="R67" s="138" t="s">
        <v>1144</v>
      </c>
      <c r="S67" s="143">
        <v>5.28</v>
      </c>
      <c r="T67" s="291">
        <v>9715.2</v>
      </c>
      <c r="U67" s="291">
        <v>6800.64</v>
      </c>
      <c r="V67" s="138">
        <v>0.7</v>
      </c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</row>
    <row r="68" spans="1:81" ht="45">
      <c r="A68" s="237"/>
      <c r="B68" s="224"/>
      <c r="C68" s="209"/>
      <c r="D68" s="224"/>
      <c r="E68" s="224"/>
      <c r="F68" s="275"/>
      <c r="G68" s="224"/>
      <c r="H68" s="209"/>
      <c r="I68" s="275"/>
      <c r="J68" s="5" t="s">
        <v>969</v>
      </c>
      <c r="K68" s="217"/>
      <c r="L68" s="206"/>
      <c r="M68" s="3" t="s">
        <v>1174</v>
      </c>
      <c r="N68" s="17">
        <v>4</v>
      </c>
      <c r="O68" s="2" t="s">
        <v>748</v>
      </c>
      <c r="P68" s="70">
        <v>40</v>
      </c>
      <c r="Q68" s="2">
        <v>1</v>
      </c>
      <c r="R68" s="3" t="s">
        <v>1144</v>
      </c>
      <c r="S68" s="31">
        <v>5.28</v>
      </c>
      <c r="T68" s="289">
        <v>211.2</v>
      </c>
      <c r="U68" s="289">
        <v>147.84</v>
      </c>
      <c r="V68" s="2">
        <v>0.7</v>
      </c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</row>
    <row r="69" spans="1:81" ht="33.75">
      <c r="A69" s="237"/>
      <c r="B69" s="224"/>
      <c r="C69" s="209"/>
      <c r="D69" s="224"/>
      <c r="E69" s="224"/>
      <c r="F69" s="275"/>
      <c r="G69" s="224"/>
      <c r="H69" s="209"/>
      <c r="I69" s="275"/>
      <c r="J69" s="5" t="s">
        <v>970</v>
      </c>
      <c r="K69" s="217"/>
      <c r="L69" s="206"/>
      <c r="M69" s="3" t="s">
        <v>1175</v>
      </c>
      <c r="N69" s="17">
        <v>3</v>
      </c>
      <c r="O69" s="2" t="s">
        <v>748</v>
      </c>
      <c r="P69" s="70">
        <v>40</v>
      </c>
      <c r="Q69" s="2">
        <v>1</v>
      </c>
      <c r="R69" s="3" t="s">
        <v>1144</v>
      </c>
      <c r="S69" s="31">
        <v>5.28</v>
      </c>
      <c r="T69" s="289">
        <v>105.6</v>
      </c>
      <c r="U69" s="289">
        <v>73.92</v>
      </c>
      <c r="V69" s="2">
        <v>0.7</v>
      </c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</row>
    <row r="70" spans="1:81" ht="45">
      <c r="A70" s="237"/>
      <c r="B70" s="224"/>
      <c r="C70" s="209"/>
      <c r="D70" s="224"/>
      <c r="E70" s="224"/>
      <c r="F70" s="275"/>
      <c r="G70" s="224"/>
      <c r="H70" s="209"/>
      <c r="I70" s="275"/>
      <c r="J70" s="5" t="s">
        <v>971</v>
      </c>
      <c r="K70" s="217"/>
      <c r="L70" s="206"/>
      <c r="M70" s="2" t="s">
        <v>1148</v>
      </c>
      <c r="N70" s="17">
        <v>3</v>
      </c>
      <c r="O70" s="2" t="s">
        <v>1243</v>
      </c>
      <c r="P70" s="70">
        <f>P69*7</f>
        <v>280</v>
      </c>
      <c r="Q70" s="2">
        <v>1</v>
      </c>
      <c r="R70" s="3" t="s">
        <v>1144</v>
      </c>
      <c r="S70" s="31">
        <v>5.28</v>
      </c>
      <c r="T70" s="289">
        <v>1478.4</v>
      </c>
      <c r="U70" s="289">
        <v>1034.88</v>
      </c>
      <c r="V70" s="2">
        <v>0.7</v>
      </c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</row>
    <row r="71" spans="1:81" ht="33.75">
      <c r="A71" s="237"/>
      <c r="B71" s="224"/>
      <c r="C71" s="209"/>
      <c r="D71" s="224"/>
      <c r="E71" s="224"/>
      <c r="F71" s="275"/>
      <c r="G71" s="224"/>
      <c r="H71" s="209"/>
      <c r="I71" s="275"/>
      <c r="J71" s="5" t="s">
        <v>972</v>
      </c>
      <c r="K71" s="217"/>
      <c r="L71" s="206"/>
      <c r="M71" s="2" t="s">
        <v>1149</v>
      </c>
      <c r="N71" s="17">
        <v>9</v>
      </c>
      <c r="O71" s="2" t="s">
        <v>1243</v>
      </c>
      <c r="P71" s="70">
        <f>P70</f>
        <v>280</v>
      </c>
      <c r="Q71" s="2">
        <v>1</v>
      </c>
      <c r="R71" s="3" t="s">
        <v>1173</v>
      </c>
      <c r="S71" s="31">
        <v>5.28</v>
      </c>
      <c r="T71" s="289">
        <v>1517.6</v>
      </c>
      <c r="U71" s="289">
        <v>1062.32</v>
      </c>
      <c r="V71" s="2">
        <v>0.7</v>
      </c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</row>
    <row r="72" spans="1:81" ht="33.75">
      <c r="A72" s="237"/>
      <c r="B72" s="224"/>
      <c r="C72" s="209"/>
      <c r="D72" s="224"/>
      <c r="E72" s="224"/>
      <c r="F72" s="275"/>
      <c r="G72" s="224"/>
      <c r="H72" s="209"/>
      <c r="I72" s="275"/>
      <c r="J72" s="5" t="s">
        <v>973</v>
      </c>
      <c r="K72" s="217"/>
      <c r="L72" s="206"/>
      <c r="M72" s="3" t="s">
        <v>1176</v>
      </c>
      <c r="N72" s="17">
        <v>9</v>
      </c>
      <c r="O72" s="2" t="s">
        <v>748</v>
      </c>
      <c r="P72" s="70">
        <v>40</v>
      </c>
      <c r="Q72" s="2">
        <v>1</v>
      </c>
      <c r="R72" s="3" t="s">
        <v>1173</v>
      </c>
      <c r="S72" s="31">
        <v>5.28</v>
      </c>
      <c r="T72" s="289">
        <v>40211.2</v>
      </c>
      <c r="U72" s="289">
        <v>28147.84</v>
      </c>
      <c r="V72" s="2">
        <v>0.7</v>
      </c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</row>
    <row r="73" spans="1:81" ht="57" thickBot="1">
      <c r="A73" s="240"/>
      <c r="B73" s="225"/>
      <c r="C73" s="210"/>
      <c r="D73" s="225"/>
      <c r="E73" s="225"/>
      <c r="F73" s="276"/>
      <c r="G73" s="225"/>
      <c r="H73" s="210"/>
      <c r="I73" s="276"/>
      <c r="J73" s="144" t="s">
        <v>974</v>
      </c>
      <c r="K73" s="218"/>
      <c r="L73" s="207"/>
      <c r="M73" s="135" t="s">
        <v>1177</v>
      </c>
      <c r="N73" s="133">
        <v>10</v>
      </c>
      <c r="O73" s="132" t="s">
        <v>748</v>
      </c>
      <c r="P73" s="134">
        <v>40</v>
      </c>
      <c r="Q73" s="132">
        <v>1</v>
      </c>
      <c r="R73" s="135" t="s">
        <v>1173</v>
      </c>
      <c r="S73" s="136">
        <v>5.28</v>
      </c>
      <c r="T73" s="290">
        <v>376.8</v>
      </c>
      <c r="U73" s="290">
        <v>263.76</v>
      </c>
      <c r="V73" s="132">
        <v>0.7</v>
      </c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</row>
    <row r="74" spans="1:81" ht="34.5" thickTop="1">
      <c r="A74" s="246" t="s">
        <v>1169</v>
      </c>
      <c r="B74" s="277" t="s">
        <v>1170</v>
      </c>
      <c r="C74" s="213" t="s">
        <v>1171</v>
      </c>
      <c r="D74" s="277"/>
      <c r="E74" s="277" t="s">
        <v>1116</v>
      </c>
      <c r="F74" s="278" t="s">
        <v>1172</v>
      </c>
      <c r="G74" s="277" t="s">
        <v>1280</v>
      </c>
      <c r="H74" s="277" t="s">
        <v>24</v>
      </c>
      <c r="I74" s="279">
        <v>7</v>
      </c>
      <c r="J74" s="137" t="s">
        <v>982</v>
      </c>
      <c r="K74" s="216" t="s">
        <v>1140</v>
      </c>
      <c r="L74" s="205" t="s">
        <v>1171</v>
      </c>
      <c r="M74" s="138" t="s">
        <v>1147</v>
      </c>
      <c r="N74" s="140">
        <v>1</v>
      </c>
      <c r="O74" s="138" t="s">
        <v>749</v>
      </c>
      <c r="P74" s="141">
        <v>448</v>
      </c>
      <c r="Q74" s="138">
        <v>1</v>
      </c>
      <c r="R74" s="138" t="s">
        <v>1144</v>
      </c>
      <c r="S74" s="143">
        <v>9.37</v>
      </c>
      <c r="T74" s="291">
        <v>20988.8</v>
      </c>
      <c r="U74" s="291">
        <v>14692.16</v>
      </c>
      <c r="V74" s="138">
        <v>0.7</v>
      </c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</row>
    <row r="75" spans="1:81" ht="45">
      <c r="A75" s="237"/>
      <c r="B75" s="224"/>
      <c r="C75" s="209"/>
      <c r="D75" s="224"/>
      <c r="E75" s="224"/>
      <c r="F75" s="275"/>
      <c r="G75" s="224"/>
      <c r="H75" s="209"/>
      <c r="I75" s="275"/>
      <c r="J75" s="5" t="s">
        <v>983</v>
      </c>
      <c r="K75" s="217"/>
      <c r="L75" s="206"/>
      <c r="M75" s="3" t="s">
        <v>1174</v>
      </c>
      <c r="N75" s="17">
        <v>4</v>
      </c>
      <c r="O75" s="2" t="s">
        <v>749</v>
      </c>
      <c r="P75" s="70">
        <v>448</v>
      </c>
      <c r="Q75" s="2">
        <v>1</v>
      </c>
      <c r="R75" s="3" t="s">
        <v>1144</v>
      </c>
      <c r="S75" s="31">
        <v>9.37</v>
      </c>
      <c r="T75" s="289">
        <v>4197.76</v>
      </c>
      <c r="U75" s="289">
        <v>2938.4319999999993</v>
      </c>
      <c r="V75" s="2">
        <v>0.7</v>
      </c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</row>
    <row r="76" spans="1:81" ht="33.75">
      <c r="A76" s="237"/>
      <c r="B76" s="224"/>
      <c r="C76" s="209"/>
      <c r="D76" s="224"/>
      <c r="E76" s="224"/>
      <c r="F76" s="275"/>
      <c r="G76" s="224"/>
      <c r="H76" s="209"/>
      <c r="I76" s="275"/>
      <c r="J76" s="5" t="s">
        <v>984</v>
      </c>
      <c r="K76" s="217"/>
      <c r="L76" s="206"/>
      <c r="M76" s="2" t="s">
        <v>1175</v>
      </c>
      <c r="N76" s="17">
        <v>3</v>
      </c>
      <c r="O76" s="2" t="s">
        <v>749</v>
      </c>
      <c r="P76" s="70">
        <v>448</v>
      </c>
      <c r="Q76" s="2">
        <v>1</v>
      </c>
      <c r="R76" s="3" t="s">
        <v>1144</v>
      </c>
      <c r="S76" s="31">
        <v>9.37</v>
      </c>
      <c r="T76" s="289">
        <v>2098.88</v>
      </c>
      <c r="U76" s="289">
        <v>1469.2159999999997</v>
      </c>
      <c r="V76" s="2">
        <v>0.7</v>
      </c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</row>
    <row r="77" spans="1:81" ht="45">
      <c r="A77" s="237"/>
      <c r="B77" s="224"/>
      <c r="C77" s="209"/>
      <c r="D77" s="224"/>
      <c r="E77" s="224"/>
      <c r="F77" s="275"/>
      <c r="G77" s="224"/>
      <c r="H77" s="209"/>
      <c r="I77" s="275"/>
      <c r="J77" s="5" t="s">
        <v>985</v>
      </c>
      <c r="K77" s="217"/>
      <c r="L77" s="206"/>
      <c r="M77" s="2" t="s">
        <v>1148</v>
      </c>
      <c r="N77" s="17">
        <v>3</v>
      </c>
      <c r="O77" s="2" t="s">
        <v>1243</v>
      </c>
      <c r="P77" s="70">
        <f>P76*10</f>
        <v>4480</v>
      </c>
      <c r="Q77" s="2">
        <v>1</v>
      </c>
      <c r="R77" s="3" t="s">
        <v>1144</v>
      </c>
      <c r="S77" s="31">
        <v>9.37</v>
      </c>
      <c r="T77" s="289">
        <v>41977.6</v>
      </c>
      <c r="U77" s="289">
        <v>29384.32</v>
      </c>
      <c r="V77" s="2">
        <v>0.7</v>
      </c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</row>
    <row r="78" spans="1:81" ht="33.75">
      <c r="A78" s="237"/>
      <c r="B78" s="224"/>
      <c r="C78" s="209"/>
      <c r="D78" s="224"/>
      <c r="E78" s="224"/>
      <c r="F78" s="275"/>
      <c r="G78" s="224"/>
      <c r="H78" s="209"/>
      <c r="I78" s="275"/>
      <c r="J78" s="5" t="s">
        <v>986</v>
      </c>
      <c r="K78" s="217"/>
      <c r="L78" s="206"/>
      <c r="M78" s="2" t="s">
        <v>1149</v>
      </c>
      <c r="N78" s="17">
        <v>9</v>
      </c>
      <c r="O78" s="2" t="s">
        <v>1243</v>
      </c>
      <c r="P78" s="70">
        <f>P77</f>
        <v>4480</v>
      </c>
      <c r="Q78" s="2">
        <v>1</v>
      </c>
      <c r="R78" s="3" t="s">
        <v>1173</v>
      </c>
      <c r="S78" s="31">
        <v>9.37</v>
      </c>
      <c r="T78" s="289">
        <v>42604.8</v>
      </c>
      <c r="U78" s="289">
        <v>29823.36</v>
      </c>
      <c r="V78" s="2">
        <v>0.7</v>
      </c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</row>
    <row r="79" spans="1:81" ht="33.75">
      <c r="A79" s="237"/>
      <c r="B79" s="224"/>
      <c r="C79" s="209"/>
      <c r="D79" s="224"/>
      <c r="E79" s="224"/>
      <c r="F79" s="275"/>
      <c r="G79" s="224"/>
      <c r="H79" s="209"/>
      <c r="I79" s="275"/>
      <c r="J79" s="5" t="s">
        <v>987</v>
      </c>
      <c r="K79" s="217"/>
      <c r="L79" s="206"/>
      <c r="M79" s="3" t="s">
        <v>1176</v>
      </c>
      <c r="N79" s="17">
        <v>9</v>
      </c>
      <c r="O79" s="2" t="s">
        <v>749</v>
      </c>
      <c r="P79" s="70">
        <v>448</v>
      </c>
      <c r="Q79" s="2">
        <v>1</v>
      </c>
      <c r="R79" s="3" t="s">
        <v>1173</v>
      </c>
      <c r="S79" s="31">
        <v>9.37</v>
      </c>
      <c r="T79" s="289">
        <v>5559397.760000001</v>
      </c>
      <c r="U79" s="289">
        <v>3891578.432</v>
      </c>
      <c r="V79" s="2">
        <v>0.7</v>
      </c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</row>
    <row r="80" spans="1:81" ht="57" thickBot="1">
      <c r="A80" s="240"/>
      <c r="B80" s="225"/>
      <c r="C80" s="210"/>
      <c r="D80" s="225"/>
      <c r="E80" s="225"/>
      <c r="F80" s="276"/>
      <c r="G80" s="225"/>
      <c r="H80" s="210"/>
      <c r="I80" s="276"/>
      <c r="J80" s="144" t="s">
        <v>988</v>
      </c>
      <c r="K80" s="218"/>
      <c r="L80" s="207"/>
      <c r="M80" s="135" t="s">
        <v>1177</v>
      </c>
      <c r="N80" s="133">
        <v>10</v>
      </c>
      <c r="O80" s="132" t="s">
        <v>749</v>
      </c>
      <c r="P80" s="134">
        <v>448</v>
      </c>
      <c r="Q80" s="132">
        <v>1</v>
      </c>
      <c r="R80" s="135" t="s">
        <v>1173</v>
      </c>
      <c r="S80" s="136">
        <v>9.37</v>
      </c>
      <c r="T80" s="290">
        <v>6052.48</v>
      </c>
      <c r="U80" s="290">
        <v>4236.736</v>
      </c>
      <c r="V80" s="132">
        <v>0.7</v>
      </c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</row>
    <row r="81" spans="1:81" ht="34.5" thickTop="1">
      <c r="A81" s="246" t="s">
        <v>1169</v>
      </c>
      <c r="B81" s="277" t="s">
        <v>1170</v>
      </c>
      <c r="C81" s="213" t="s">
        <v>1171</v>
      </c>
      <c r="D81" s="277"/>
      <c r="E81" s="277" t="s">
        <v>1116</v>
      </c>
      <c r="F81" s="278" t="s">
        <v>1172</v>
      </c>
      <c r="G81" s="277" t="s">
        <v>750</v>
      </c>
      <c r="H81" s="277" t="s">
        <v>25</v>
      </c>
      <c r="I81" s="279">
        <v>7</v>
      </c>
      <c r="J81" s="137" t="s">
        <v>954</v>
      </c>
      <c r="K81" s="216" t="s">
        <v>1140</v>
      </c>
      <c r="L81" s="205" t="s">
        <v>1171</v>
      </c>
      <c r="M81" s="138" t="s">
        <v>1147</v>
      </c>
      <c r="N81" s="140">
        <v>1</v>
      </c>
      <c r="O81" s="138" t="s">
        <v>753</v>
      </c>
      <c r="P81" s="141">
        <v>117</v>
      </c>
      <c r="Q81" s="138">
        <v>1</v>
      </c>
      <c r="R81" s="138" t="s">
        <v>1144</v>
      </c>
      <c r="S81" s="143">
        <v>9.37</v>
      </c>
      <c r="T81" s="291">
        <v>5481.45</v>
      </c>
      <c r="U81" s="291">
        <v>3837.014999999999</v>
      </c>
      <c r="V81" s="138">
        <v>0.7</v>
      </c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</row>
    <row r="82" spans="1:81" ht="45">
      <c r="A82" s="237"/>
      <c r="B82" s="224"/>
      <c r="C82" s="209"/>
      <c r="D82" s="224"/>
      <c r="E82" s="224"/>
      <c r="F82" s="275"/>
      <c r="G82" s="224"/>
      <c r="H82" s="209"/>
      <c r="I82" s="275"/>
      <c r="J82" s="5" t="s">
        <v>955</v>
      </c>
      <c r="K82" s="217"/>
      <c r="L82" s="206"/>
      <c r="M82" s="3" t="s">
        <v>1174</v>
      </c>
      <c r="N82" s="17">
        <v>4</v>
      </c>
      <c r="O82" s="2" t="s">
        <v>753</v>
      </c>
      <c r="P82" s="70">
        <v>117</v>
      </c>
      <c r="Q82" s="2">
        <v>1</v>
      </c>
      <c r="R82" s="3" t="s">
        <v>1144</v>
      </c>
      <c r="S82" s="31">
        <v>9.37</v>
      </c>
      <c r="T82" s="289">
        <v>1096.29</v>
      </c>
      <c r="U82" s="289">
        <v>767.4029999999999</v>
      </c>
      <c r="V82" s="2">
        <v>0.7</v>
      </c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</row>
    <row r="83" spans="1:81" ht="33.75">
      <c r="A83" s="237"/>
      <c r="B83" s="224"/>
      <c r="C83" s="209"/>
      <c r="D83" s="224"/>
      <c r="E83" s="224"/>
      <c r="F83" s="275"/>
      <c r="G83" s="224"/>
      <c r="H83" s="209"/>
      <c r="I83" s="275"/>
      <c r="J83" s="5" t="s">
        <v>956</v>
      </c>
      <c r="K83" s="217"/>
      <c r="L83" s="206"/>
      <c r="M83" s="3" t="s">
        <v>1175</v>
      </c>
      <c r="N83" s="17">
        <v>3</v>
      </c>
      <c r="O83" s="2" t="s">
        <v>753</v>
      </c>
      <c r="P83" s="70">
        <v>117</v>
      </c>
      <c r="Q83" s="2">
        <v>1</v>
      </c>
      <c r="R83" s="3" t="s">
        <v>1144</v>
      </c>
      <c r="S83" s="31">
        <v>9.37</v>
      </c>
      <c r="T83" s="289">
        <v>548.145</v>
      </c>
      <c r="U83" s="289">
        <v>383.70149999999995</v>
      </c>
      <c r="V83" s="2">
        <v>0.7</v>
      </c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</row>
    <row r="84" spans="1:81" ht="45">
      <c r="A84" s="237"/>
      <c r="B84" s="224"/>
      <c r="C84" s="209"/>
      <c r="D84" s="224"/>
      <c r="E84" s="224"/>
      <c r="F84" s="275"/>
      <c r="G84" s="224"/>
      <c r="H84" s="209"/>
      <c r="I84" s="275"/>
      <c r="J84" s="5" t="s">
        <v>957</v>
      </c>
      <c r="K84" s="217"/>
      <c r="L84" s="206"/>
      <c r="M84" s="2" t="s">
        <v>1148</v>
      </c>
      <c r="N84" s="17">
        <v>3</v>
      </c>
      <c r="O84" s="2" t="s">
        <v>1243</v>
      </c>
      <c r="P84" s="70">
        <f>P83*10</f>
        <v>1170</v>
      </c>
      <c r="Q84" s="2">
        <v>1</v>
      </c>
      <c r="R84" s="3" t="s">
        <v>1144</v>
      </c>
      <c r="S84" s="31">
        <v>9.37</v>
      </c>
      <c r="T84" s="289">
        <v>10962.9</v>
      </c>
      <c r="U84" s="289">
        <v>7674.03</v>
      </c>
      <c r="V84" s="2">
        <v>0.7</v>
      </c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</row>
    <row r="85" spans="1:81" ht="33.75">
      <c r="A85" s="237"/>
      <c r="B85" s="224"/>
      <c r="C85" s="209"/>
      <c r="D85" s="224"/>
      <c r="E85" s="224"/>
      <c r="F85" s="275"/>
      <c r="G85" s="224"/>
      <c r="H85" s="209"/>
      <c r="I85" s="275"/>
      <c r="J85" s="5" t="s">
        <v>958</v>
      </c>
      <c r="K85" s="217"/>
      <c r="L85" s="206"/>
      <c r="M85" s="2" t="s">
        <v>1149</v>
      </c>
      <c r="N85" s="17">
        <v>9</v>
      </c>
      <c r="O85" s="2" t="s">
        <v>1243</v>
      </c>
      <c r="P85" s="70">
        <f>P84</f>
        <v>1170</v>
      </c>
      <c r="Q85" s="2">
        <v>1</v>
      </c>
      <c r="R85" s="3" t="s">
        <v>1173</v>
      </c>
      <c r="S85" s="31">
        <v>9.37</v>
      </c>
      <c r="T85" s="289">
        <v>11126.7</v>
      </c>
      <c r="U85" s="289">
        <v>7788.69</v>
      </c>
      <c r="V85" s="2">
        <v>0.7</v>
      </c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</row>
    <row r="86" spans="1:81" ht="33.75">
      <c r="A86" s="237"/>
      <c r="B86" s="224"/>
      <c r="C86" s="209"/>
      <c r="D86" s="224"/>
      <c r="E86" s="224"/>
      <c r="F86" s="275"/>
      <c r="G86" s="224"/>
      <c r="H86" s="209"/>
      <c r="I86" s="275"/>
      <c r="J86" s="5" t="s">
        <v>959</v>
      </c>
      <c r="K86" s="217"/>
      <c r="L86" s="206"/>
      <c r="M86" s="3" t="s">
        <v>1176</v>
      </c>
      <c r="N86" s="17">
        <v>9</v>
      </c>
      <c r="O86" s="2" t="s">
        <v>753</v>
      </c>
      <c r="P86" s="70">
        <v>117</v>
      </c>
      <c r="Q86" s="2">
        <v>1</v>
      </c>
      <c r="R86" s="3" t="s">
        <v>1173</v>
      </c>
      <c r="S86" s="31">
        <v>9.37</v>
      </c>
      <c r="T86" s="289">
        <v>644596.29</v>
      </c>
      <c r="U86" s="289">
        <v>451217.403</v>
      </c>
      <c r="V86" s="2">
        <v>0.7</v>
      </c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</row>
    <row r="87" spans="1:81" ht="57" thickBot="1">
      <c r="A87" s="240"/>
      <c r="B87" s="225"/>
      <c r="C87" s="210"/>
      <c r="D87" s="225"/>
      <c r="E87" s="225"/>
      <c r="F87" s="276"/>
      <c r="G87" s="225"/>
      <c r="H87" s="210"/>
      <c r="I87" s="276"/>
      <c r="J87" s="144" t="s">
        <v>960</v>
      </c>
      <c r="K87" s="218"/>
      <c r="L87" s="207"/>
      <c r="M87" s="135" t="s">
        <v>1177</v>
      </c>
      <c r="N87" s="133">
        <v>10</v>
      </c>
      <c r="O87" s="132" t="s">
        <v>753</v>
      </c>
      <c r="P87" s="134">
        <v>117</v>
      </c>
      <c r="Q87" s="132">
        <v>1</v>
      </c>
      <c r="R87" s="135" t="s">
        <v>1173</v>
      </c>
      <c r="S87" s="136">
        <v>9.37</v>
      </c>
      <c r="T87" s="290">
        <v>1580.67</v>
      </c>
      <c r="U87" s="290">
        <v>1106.4689999999998</v>
      </c>
      <c r="V87" s="132">
        <v>0.7</v>
      </c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</row>
    <row r="88" spans="1:81" ht="34.5" thickTop="1">
      <c r="A88" s="246" t="s">
        <v>1169</v>
      </c>
      <c r="B88" s="277" t="s">
        <v>1170</v>
      </c>
      <c r="C88" s="213" t="s">
        <v>1171</v>
      </c>
      <c r="D88" s="277"/>
      <c r="E88" s="277" t="s">
        <v>1116</v>
      </c>
      <c r="F88" s="278" t="s">
        <v>1172</v>
      </c>
      <c r="G88" s="277" t="s">
        <v>1283</v>
      </c>
      <c r="H88" s="277" t="s">
        <v>26</v>
      </c>
      <c r="I88" s="279">
        <v>7</v>
      </c>
      <c r="J88" s="137" t="s">
        <v>961</v>
      </c>
      <c r="K88" s="216" t="s">
        <v>1140</v>
      </c>
      <c r="L88" s="205" t="s">
        <v>1171</v>
      </c>
      <c r="M88" s="138" t="s">
        <v>1147</v>
      </c>
      <c r="N88" s="140">
        <v>1</v>
      </c>
      <c r="O88" s="138" t="s">
        <v>816</v>
      </c>
      <c r="P88" s="141">
        <v>228</v>
      </c>
      <c r="Q88" s="138">
        <v>1</v>
      </c>
      <c r="R88" s="138" t="s">
        <v>1144</v>
      </c>
      <c r="S88" s="143">
        <v>5.28</v>
      </c>
      <c r="T88" s="291">
        <v>6019.2</v>
      </c>
      <c r="U88" s="291">
        <v>4213.44</v>
      </c>
      <c r="V88" s="138">
        <v>0.7</v>
      </c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</row>
    <row r="89" spans="1:81" ht="45">
      <c r="A89" s="237"/>
      <c r="B89" s="224"/>
      <c r="C89" s="209"/>
      <c r="D89" s="224"/>
      <c r="E89" s="224"/>
      <c r="F89" s="275"/>
      <c r="G89" s="224"/>
      <c r="H89" s="209"/>
      <c r="I89" s="275"/>
      <c r="J89" s="5" t="s">
        <v>962</v>
      </c>
      <c r="K89" s="217"/>
      <c r="L89" s="206"/>
      <c r="M89" s="3" t="s">
        <v>1174</v>
      </c>
      <c r="N89" s="17">
        <v>4</v>
      </c>
      <c r="O89" s="2" t="s">
        <v>816</v>
      </c>
      <c r="P89" s="70">
        <v>228</v>
      </c>
      <c r="Q89" s="2">
        <v>1</v>
      </c>
      <c r="R89" s="3" t="s">
        <v>1144</v>
      </c>
      <c r="S89" s="31">
        <v>5.28</v>
      </c>
      <c r="T89" s="289">
        <v>1203.84</v>
      </c>
      <c r="U89" s="289">
        <v>842.6880000000001</v>
      </c>
      <c r="V89" s="2">
        <v>0.7</v>
      </c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</row>
    <row r="90" spans="1:81" ht="33.75">
      <c r="A90" s="237"/>
      <c r="B90" s="224"/>
      <c r="C90" s="209"/>
      <c r="D90" s="224"/>
      <c r="E90" s="224"/>
      <c r="F90" s="275"/>
      <c r="G90" s="224"/>
      <c r="H90" s="209"/>
      <c r="I90" s="275"/>
      <c r="J90" s="5" t="s">
        <v>963</v>
      </c>
      <c r="K90" s="217"/>
      <c r="L90" s="206"/>
      <c r="M90" s="3" t="s">
        <v>1175</v>
      </c>
      <c r="N90" s="17">
        <v>3</v>
      </c>
      <c r="O90" s="2" t="s">
        <v>816</v>
      </c>
      <c r="P90" s="70">
        <v>228</v>
      </c>
      <c r="Q90" s="2">
        <v>1</v>
      </c>
      <c r="R90" s="3" t="s">
        <v>1144</v>
      </c>
      <c r="S90" s="31">
        <v>5.28</v>
      </c>
      <c r="T90" s="289">
        <v>601.92</v>
      </c>
      <c r="U90" s="289">
        <v>421.34400000000005</v>
      </c>
      <c r="V90" s="2">
        <v>0.7</v>
      </c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</row>
    <row r="91" spans="1:81" ht="45">
      <c r="A91" s="237"/>
      <c r="B91" s="224"/>
      <c r="C91" s="209"/>
      <c r="D91" s="224"/>
      <c r="E91" s="224"/>
      <c r="F91" s="275"/>
      <c r="G91" s="224"/>
      <c r="H91" s="209"/>
      <c r="I91" s="275"/>
      <c r="J91" s="5" t="s">
        <v>964</v>
      </c>
      <c r="K91" s="217"/>
      <c r="L91" s="206"/>
      <c r="M91" s="2" t="s">
        <v>1148</v>
      </c>
      <c r="N91" s="17">
        <v>3</v>
      </c>
      <c r="O91" s="2" t="s">
        <v>1243</v>
      </c>
      <c r="P91" s="70">
        <f>P90*7</f>
        <v>1596</v>
      </c>
      <c r="Q91" s="2">
        <v>1</v>
      </c>
      <c r="R91" s="3" t="s">
        <v>1144</v>
      </c>
      <c r="S91" s="31">
        <v>5.28</v>
      </c>
      <c r="T91" s="289">
        <v>8426.88</v>
      </c>
      <c r="U91" s="289">
        <v>5898.816000000001</v>
      </c>
      <c r="V91" s="2">
        <v>0.7</v>
      </c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</row>
    <row r="92" spans="1:81" ht="33.75">
      <c r="A92" s="237"/>
      <c r="B92" s="224"/>
      <c r="C92" s="209"/>
      <c r="D92" s="224"/>
      <c r="E92" s="224"/>
      <c r="F92" s="275"/>
      <c r="G92" s="224"/>
      <c r="H92" s="209"/>
      <c r="I92" s="275"/>
      <c r="J92" s="5" t="s">
        <v>965</v>
      </c>
      <c r="K92" s="217"/>
      <c r="L92" s="206"/>
      <c r="M92" s="2" t="s">
        <v>1149</v>
      </c>
      <c r="N92" s="17">
        <v>9</v>
      </c>
      <c r="O92" s="2" t="s">
        <v>1243</v>
      </c>
      <c r="P92" s="70">
        <f>P91</f>
        <v>1596</v>
      </c>
      <c r="Q92" s="2">
        <v>1</v>
      </c>
      <c r="R92" s="3" t="s">
        <v>1173</v>
      </c>
      <c r="S92" s="31">
        <v>5.28</v>
      </c>
      <c r="T92" s="289">
        <v>8650.32</v>
      </c>
      <c r="U92" s="289">
        <v>6055.223999999999</v>
      </c>
      <c r="V92" s="2">
        <v>0.7</v>
      </c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</row>
    <row r="93" spans="1:81" ht="33.75">
      <c r="A93" s="237"/>
      <c r="B93" s="224"/>
      <c r="C93" s="209"/>
      <c r="D93" s="224"/>
      <c r="E93" s="224"/>
      <c r="F93" s="275"/>
      <c r="G93" s="224"/>
      <c r="H93" s="209"/>
      <c r="I93" s="275"/>
      <c r="J93" s="5" t="s">
        <v>966</v>
      </c>
      <c r="K93" s="217"/>
      <c r="L93" s="206"/>
      <c r="M93" s="2" t="s">
        <v>1176</v>
      </c>
      <c r="N93" s="17">
        <v>9</v>
      </c>
      <c r="O93" s="2" t="s">
        <v>816</v>
      </c>
      <c r="P93" s="70">
        <v>228</v>
      </c>
      <c r="Q93" s="2">
        <v>1</v>
      </c>
      <c r="R93" s="3" t="s">
        <v>1173</v>
      </c>
      <c r="S93" s="31">
        <v>5.28</v>
      </c>
      <c r="T93" s="289">
        <v>822003.84</v>
      </c>
      <c r="U93" s="289">
        <v>575402.688</v>
      </c>
      <c r="V93" s="2">
        <v>0.7</v>
      </c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</row>
    <row r="94" spans="1:81" ht="57" thickBot="1">
      <c r="A94" s="240"/>
      <c r="B94" s="225"/>
      <c r="C94" s="210"/>
      <c r="D94" s="225"/>
      <c r="E94" s="225"/>
      <c r="F94" s="276"/>
      <c r="G94" s="225"/>
      <c r="H94" s="210"/>
      <c r="I94" s="276"/>
      <c r="J94" s="144" t="s">
        <v>967</v>
      </c>
      <c r="K94" s="218"/>
      <c r="L94" s="207"/>
      <c r="M94" s="135" t="s">
        <v>1177</v>
      </c>
      <c r="N94" s="133">
        <v>10</v>
      </c>
      <c r="O94" s="132" t="s">
        <v>816</v>
      </c>
      <c r="P94" s="134">
        <v>228</v>
      </c>
      <c r="Q94" s="132">
        <v>1</v>
      </c>
      <c r="R94" s="135" t="s">
        <v>1173</v>
      </c>
      <c r="S94" s="136">
        <v>5.28</v>
      </c>
      <c r="T94" s="290">
        <v>2147.76</v>
      </c>
      <c r="U94" s="290">
        <v>1503.4319999999998</v>
      </c>
      <c r="V94" s="132">
        <v>0.7</v>
      </c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</row>
    <row r="95" spans="1:81" ht="34.5" thickTop="1">
      <c r="A95" s="246" t="s">
        <v>1169</v>
      </c>
      <c r="B95" s="277" t="s">
        <v>1170</v>
      </c>
      <c r="C95" s="213" t="s">
        <v>1171</v>
      </c>
      <c r="D95" s="277"/>
      <c r="E95" s="277" t="s">
        <v>1116</v>
      </c>
      <c r="F95" s="278" t="s">
        <v>1172</v>
      </c>
      <c r="G95" s="277" t="s">
        <v>754</v>
      </c>
      <c r="H95" s="277" t="s">
        <v>27</v>
      </c>
      <c r="I95" s="279">
        <v>7</v>
      </c>
      <c r="J95" s="137" t="s">
        <v>937</v>
      </c>
      <c r="K95" s="216" t="s">
        <v>1140</v>
      </c>
      <c r="L95" s="205" t="s">
        <v>1171</v>
      </c>
      <c r="M95" s="138" t="s">
        <v>1147</v>
      </c>
      <c r="N95" s="140">
        <v>1</v>
      </c>
      <c r="O95" s="138" t="s">
        <v>817</v>
      </c>
      <c r="P95" s="141">
        <v>87</v>
      </c>
      <c r="Q95" s="138">
        <v>1</v>
      </c>
      <c r="R95" s="138" t="s">
        <v>1144</v>
      </c>
      <c r="S95" s="143">
        <v>5.28</v>
      </c>
      <c r="T95" s="291">
        <v>2296.8</v>
      </c>
      <c r="U95" s="291">
        <v>1607.76</v>
      </c>
      <c r="V95" s="138">
        <v>0.7</v>
      </c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</row>
    <row r="96" spans="1:81" ht="45">
      <c r="A96" s="237"/>
      <c r="B96" s="224"/>
      <c r="C96" s="209"/>
      <c r="D96" s="224"/>
      <c r="E96" s="224"/>
      <c r="F96" s="275"/>
      <c r="G96" s="224"/>
      <c r="H96" s="209"/>
      <c r="I96" s="275"/>
      <c r="J96" s="5" t="s">
        <v>938</v>
      </c>
      <c r="K96" s="217"/>
      <c r="L96" s="206"/>
      <c r="M96" s="3" t="s">
        <v>1174</v>
      </c>
      <c r="N96" s="17">
        <v>4</v>
      </c>
      <c r="O96" s="2" t="s">
        <v>817</v>
      </c>
      <c r="P96" s="70">
        <v>87</v>
      </c>
      <c r="Q96" s="2">
        <v>1</v>
      </c>
      <c r="R96" s="3" t="s">
        <v>1144</v>
      </c>
      <c r="S96" s="31">
        <v>5.28</v>
      </c>
      <c r="T96" s="289">
        <v>459.36</v>
      </c>
      <c r="U96" s="289">
        <v>321.55199999999996</v>
      </c>
      <c r="V96" s="2">
        <v>0.7</v>
      </c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</row>
    <row r="97" spans="1:81" ht="33.75">
      <c r="A97" s="237"/>
      <c r="B97" s="224"/>
      <c r="C97" s="209"/>
      <c r="D97" s="224"/>
      <c r="E97" s="224"/>
      <c r="F97" s="275"/>
      <c r="G97" s="224"/>
      <c r="H97" s="209"/>
      <c r="I97" s="275"/>
      <c r="J97" s="5" t="s">
        <v>939</v>
      </c>
      <c r="K97" s="217"/>
      <c r="L97" s="206"/>
      <c r="M97" s="3" t="s">
        <v>1175</v>
      </c>
      <c r="N97" s="17">
        <v>3</v>
      </c>
      <c r="O97" s="2" t="s">
        <v>817</v>
      </c>
      <c r="P97" s="70">
        <v>87</v>
      </c>
      <c r="Q97" s="2">
        <v>1</v>
      </c>
      <c r="R97" s="3" t="s">
        <v>1144</v>
      </c>
      <c r="S97" s="31">
        <v>5.28</v>
      </c>
      <c r="T97" s="289">
        <v>229.68</v>
      </c>
      <c r="U97" s="289">
        <v>160.77599999999998</v>
      </c>
      <c r="V97" s="2">
        <v>0.7</v>
      </c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</row>
    <row r="98" spans="1:81" ht="45">
      <c r="A98" s="237"/>
      <c r="B98" s="224"/>
      <c r="C98" s="209"/>
      <c r="D98" s="224"/>
      <c r="E98" s="224"/>
      <c r="F98" s="275"/>
      <c r="G98" s="224"/>
      <c r="H98" s="209"/>
      <c r="I98" s="275"/>
      <c r="J98" s="5" t="s">
        <v>940</v>
      </c>
      <c r="K98" s="217"/>
      <c r="L98" s="206"/>
      <c r="M98" s="2" t="s">
        <v>1148</v>
      </c>
      <c r="N98" s="17">
        <v>3</v>
      </c>
      <c r="O98" s="2" t="s">
        <v>1243</v>
      </c>
      <c r="P98" s="70">
        <f>P97*7</f>
        <v>609</v>
      </c>
      <c r="Q98" s="2">
        <v>1</v>
      </c>
      <c r="R98" s="3" t="s">
        <v>1144</v>
      </c>
      <c r="S98" s="31">
        <v>5.28</v>
      </c>
      <c r="T98" s="289">
        <v>3215.52</v>
      </c>
      <c r="U98" s="289">
        <v>2250.864</v>
      </c>
      <c r="V98" s="2">
        <v>0.7</v>
      </c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</row>
    <row r="99" spans="1:81" ht="33.75">
      <c r="A99" s="237"/>
      <c r="B99" s="224"/>
      <c r="C99" s="209"/>
      <c r="D99" s="224"/>
      <c r="E99" s="224"/>
      <c r="F99" s="275"/>
      <c r="G99" s="224"/>
      <c r="H99" s="209"/>
      <c r="I99" s="275"/>
      <c r="J99" s="5" t="s">
        <v>941</v>
      </c>
      <c r="K99" s="217"/>
      <c r="L99" s="206"/>
      <c r="M99" s="2" t="s">
        <v>1149</v>
      </c>
      <c r="N99" s="17">
        <v>9</v>
      </c>
      <c r="O99" s="2" t="s">
        <v>1243</v>
      </c>
      <c r="P99" s="70">
        <f>P98</f>
        <v>609</v>
      </c>
      <c r="Q99" s="2">
        <v>1</v>
      </c>
      <c r="R99" s="3" t="s">
        <v>1173</v>
      </c>
      <c r="S99" s="31">
        <v>5.28</v>
      </c>
      <c r="T99" s="289">
        <v>3300.78</v>
      </c>
      <c r="U99" s="289">
        <v>2310.546</v>
      </c>
      <c r="V99" s="2">
        <v>0.7</v>
      </c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</row>
    <row r="100" spans="1:81" ht="33.75">
      <c r="A100" s="237"/>
      <c r="B100" s="224"/>
      <c r="C100" s="209"/>
      <c r="D100" s="224"/>
      <c r="E100" s="224"/>
      <c r="F100" s="275"/>
      <c r="G100" s="224"/>
      <c r="H100" s="209"/>
      <c r="I100" s="275"/>
      <c r="J100" s="5" t="s">
        <v>942</v>
      </c>
      <c r="K100" s="217"/>
      <c r="L100" s="206"/>
      <c r="M100" s="3" t="s">
        <v>1176</v>
      </c>
      <c r="N100" s="17">
        <v>9</v>
      </c>
      <c r="O100" s="2" t="s">
        <v>817</v>
      </c>
      <c r="P100" s="70">
        <v>87</v>
      </c>
      <c r="Q100" s="2">
        <v>1</v>
      </c>
      <c r="R100" s="3" t="s">
        <v>1173</v>
      </c>
      <c r="S100" s="31">
        <v>5.28</v>
      </c>
      <c r="T100" s="289">
        <v>156600</v>
      </c>
      <c r="U100" s="289">
        <v>109620</v>
      </c>
      <c r="V100" s="2">
        <v>0.7</v>
      </c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</row>
    <row r="101" spans="1:81" ht="57" thickBot="1">
      <c r="A101" s="240"/>
      <c r="B101" s="225"/>
      <c r="C101" s="210"/>
      <c r="D101" s="225"/>
      <c r="E101" s="225"/>
      <c r="F101" s="276"/>
      <c r="G101" s="225"/>
      <c r="H101" s="210"/>
      <c r="I101" s="276"/>
      <c r="J101" s="144" t="s">
        <v>943</v>
      </c>
      <c r="K101" s="218"/>
      <c r="L101" s="207"/>
      <c r="M101" s="135" t="s">
        <v>1177</v>
      </c>
      <c r="N101" s="133">
        <v>10</v>
      </c>
      <c r="O101" s="132" t="s">
        <v>817</v>
      </c>
      <c r="P101" s="134">
        <v>87</v>
      </c>
      <c r="Q101" s="132">
        <v>1</v>
      </c>
      <c r="R101" s="135" t="s">
        <v>1173</v>
      </c>
      <c r="S101" s="136">
        <v>5.28</v>
      </c>
      <c r="T101" s="290">
        <v>819.54</v>
      </c>
      <c r="U101" s="290">
        <v>573.6779999999999</v>
      </c>
      <c r="V101" s="132">
        <v>0.7</v>
      </c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</row>
    <row r="102" spans="1:81" ht="45.75" thickTop="1">
      <c r="A102" s="246" t="s">
        <v>1169</v>
      </c>
      <c r="B102" s="277" t="s">
        <v>1170</v>
      </c>
      <c r="C102" s="213" t="s">
        <v>1171</v>
      </c>
      <c r="D102" s="277"/>
      <c r="E102" s="277"/>
      <c r="F102" s="278" t="s">
        <v>1172</v>
      </c>
      <c r="G102" s="277" t="s">
        <v>751</v>
      </c>
      <c r="H102" s="277" t="s">
        <v>1237</v>
      </c>
      <c r="I102" s="279">
        <v>7</v>
      </c>
      <c r="J102" s="137" t="s">
        <v>949</v>
      </c>
      <c r="K102" s="216" t="s">
        <v>1140</v>
      </c>
      <c r="L102" s="216" t="s">
        <v>1171</v>
      </c>
      <c r="M102" s="138" t="s">
        <v>1238</v>
      </c>
      <c r="N102" s="140">
        <v>1</v>
      </c>
      <c r="O102" s="138" t="s">
        <v>822</v>
      </c>
      <c r="P102" s="141">
        <v>8</v>
      </c>
      <c r="Q102" s="138">
        <v>1</v>
      </c>
      <c r="R102" s="139" t="s">
        <v>1144</v>
      </c>
      <c r="S102" s="143">
        <v>9.37</v>
      </c>
      <c r="T102" s="291">
        <v>14.991999999999999</v>
      </c>
      <c r="U102" s="291">
        <v>10.494399999999999</v>
      </c>
      <c r="V102" s="138">
        <v>0.7</v>
      </c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</row>
    <row r="103" spans="1:81" ht="33.75">
      <c r="A103" s="247"/>
      <c r="B103" s="224"/>
      <c r="C103" s="209"/>
      <c r="D103" s="224"/>
      <c r="E103" s="224"/>
      <c r="F103" s="274"/>
      <c r="G103" s="224"/>
      <c r="H103" s="209"/>
      <c r="I103" s="275"/>
      <c r="J103" s="9" t="s">
        <v>950</v>
      </c>
      <c r="K103" s="217"/>
      <c r="L103" s="217"/>
      <c r="M103" s="3" t="s">
        <v>1175</v>
      </c>
      <c r="N103" s="17">
        <v>3</v>
      </c>
      <c r="O103" s="2" t="s">
        <v>823</v>
      </c>
      <c r="P103" s="70">
        <v>8</v>
      </c>
      <c r="Q103" s="2">
        <v>1</v>
      </c>
      <c r="R103" s="3" t="s">
        <v>1144</v>
      </c>
      <c r="S103" s="31">
        <v>9.37</v>
      </c>
      <c r="T103" s="289">
        <v>37.48</v>
      </c>
      <c r="U103" s="289">
        <v>26.235999999999997</v>
      </c>
      <c r="V103" s="2">
        <v>0.7</v>
      </c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</row>
    <row r="104" spans="1:81" ht="33.75">
      <c r="A104" s="237"/>
      <c r="B104" s="224"/>
      <c r="C104" s="209"/>
      <c r="D104" s="224"/>
      <c r="E104" s="224"/>
      <c r="F104" s="275"/>
      <c r="G104" s="224"/>
      <c r="H104" s="209"/>
      <c r="I104" s="275"/>
      <c r="J104" s="9" t="s">
        <v>951</v>
      </c>
      <c r="K104" s="217"/>
      <c r="L104" s="217"/>
      <c r="M104" s="2" t="s">
        <v>1239</v>
      </c>
      <c r="N104" s="17">
        <v>6</v>
      </c>
      <c r="O104" s="2" t="s">
        <v>823</v>
      </c>
      <c r="P104" s="70">
        <v>8</v>
      </c>
      <c r="Q104" s="2">
        <v>1</v>
      </c>
      <c r="R104" s="3" t="s">
        <v>1144</v>
      </c>
      <c r="S104" s="31">
        <v>9.37</v>
      </c>
      <c r="T104" s="289">
        <v>74.96</v>
      </c>
      <c r="U104" s="289">
        <v>52.471999999999994</v>
      </c>
      <c r="V104" s="2">
        <v>0.7</v>
      </c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</row>
    <row r="105" spans="1:81" ht="33.75">
      <c r="A105" s="237"/>
      <c r="B105" s="224"/>
      <c r="C105" s="209"/>
      <c r="D105" s="224"/>
      <c r="E105" s="224"/>
      <c r="F105" s="275"/>
      <c r="G105" s="224"/>
      <c r="H105" s="209"/>
      <c r="I105" s="275"/>
      <c r="J105" s="9" t="s">
        <v>952</v>
      </c>
      <c r="K105" s="217"/>
      <c r="L105" s="217"/>
      <c r="M105" s="2" t="s">
        <v>1240</v>
      </c>
      <c r="N105" s="17">
        <v>9</v>
      </c>
      <c r="O105" s="2" t="s">
        <v>823</v>
      </c>
      <c r="P105" s="70">
        <v>8</v>
      </c>
      <c r="Q105" s="2">
        <v>1</v>
      </c>
      <c r="R105" s="3" t="s">
        <v>1173</v>
      </c>
      <c r="S105" s="31">
        <v>9.37</v>
      </c>
      <c r="T105" s="289">
        <v>15.552</v>
      </c>
      <c r="U105" s="289">
        <v>10.886399999999998</v>
      </c>
      <c r="V105" s="2">
        <v>0.7</v>
      </c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</row>
    <row r="106" spans="1:81" ht="34.5" thickBot="1">
      <c r="A106" s="240"/>
      <c r="B106" s="225"/>
      <c r="C106" s="210"/>
      <c r="D106" s="225"/>
      <c r="E106" s="225"/>
      <c r="F106" s="276"/>
      <c r="G106" s="225"/>
      <c r="H106" s="210"/>
      <c r="I106" s="276"/>
      <c r="J106" s="145" t="s">
        <v>953</v>
      </c>
      <c r="K106" s="218"/>
      <c r="L106" s="218"/>
      <c r="M106" s="132" t="s">
        <v>1241</v>
      </c>
      <c r="N106" s="133">
        <v>10</v>
      </c>
      <c r="O106" s="132" t="s">
        <v>823</v>
      </c>
      <c r="P106" s="134">
        <v>8</v>
      </c>
      <c r="Q106" s="132">
        <v>1</v>
      </c>
      <c r="R106" s="135" t="s">
        <v>1173</v>
      </c>
      <c r="S106" s="136">
        <v>9.37</v>
      </c>
      <c r="T106" s="290">
        <v>48.111999999999995</v>
      </c>
      <c r="U106" s="290">
        <v>33.678399999999996</v>
      </c>
      <c r="V106" s="132">
        <v>0.7</v>
      </c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</row>
    <row r="107" spans="1:81" ht="45.75" thickTop="1">
      <c r="A107" s="246" t="s">
        <v>1169</v>
      </c>
      <c r="B107" s="277" t="s">
        <v>1170</v>
      </c>
      <c r="C107" s="213" t="s">
        <v>1171</v>
      </c>
      <c r="D107" s="277"/>
      <c r="E107" s="277" t="s">
        <v>1116</v>
      </c>
      <c r="F107" s="278" t="s">
        <v>1172</v>
      </c>
      <c r="G107" s="277" t="s">
        <v>752</v>
      </c>
      <c r="H107" s="277" t="s">
        <v>700</v>
      </c>
      <c r="I107" s="279">
        <v>7</v>
      </c>
      <c r="J107" s="137" t="s">
        <v>944</v>
      </c>
      <c r="K107" s="216" t="s">
        <v>1140</v>
      </c>
      <c r="L107" s="216" t="s">
        <v>1171</v>
      </c>
      <c r="M107" s="138" t="s">
        <v>1238</v>
      </c>
      <c r="N107" s="140">
        <v>1</v>
      </c>
      <c r="O107" s="138" t="s">
        <v>824</v>
      </c>
      <c r="P107" s="141">
        <v>3</v>
      </c>
      <c r="Q107" s="138">
        <v>1</v>
      </c>
      <c r="R107" s="139" t="s">
        <v>1144</v>
      </c>
      <c r="S107" s="143">
        <v>9.37</v>
      </c>
      <c r="T107" s="291">
        <v>5.622</v>
      </c>
      <c r="U107" s="291">
        <v>3.9353999999999996</v>
      </c>
      <c r="V107" s="138">
        <v>0.7</v>
      </c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</row>
    <row r="108" spans="1:81" ht="33.75">
      <c r="A108" s="247"/>
      <c r="B108" s="224"/>
      <c r="C108" s="209"/>
      <c r="D108" s="224"/>
      <c r="E108" s="224"/>
      <c r="F108" s="274"/>
      <c r="G108" s="224"/>
      <c r="H108" s="209"/>
      <c r="I108" s="275"/>
      <c r="J108" s="9" t="s">
        <v>945</v>
      </c>
      <c r="K108" s="217"/>
      <c r="L108" s="217"/>
      <c r="M108" s="3" t="s">
        <v>1175</v>
      </c>
      <c r="N108" s="17">
        <v>3</v>
      </c>
      <c r="O108" s="2" t="s">
        <v>824</v>
      </c>
      <c r="P108" s="70">
        <v>3</v>
      </c>
      <c r="Q108" s="2">
        <v>1</v>
      </c>
      <c r="R108" s="3" t="s">
        <v>1144</v>
      </c>
      <c r="S108" s="31">
        <v>9.37</v>
      </c>
      <c r="T108" s="289">
        <v>14.055</v>
      </c>
      <c r="U108" s="289">
        <v>9.8385</v>
      </c>
      <c r="V108" s="2">
        <v>0.7</v>
      </c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</row>
    <row r="109" spans="1:81" ht="33.75">
      <c r="A109" s="237"/>
      <c r="B109" s="224"/>
      <c r="C109" s="209"/>
      <c r="D109" s="224"/>
      <c r="E109" s="224"/>
      <c r="F109" s="275"/>
      <c r="G109" s="224"/>
      <c r="H109" s="209"/>
      <c r="I109" s="275"/>
      <c r="J109" s="9" t="s">
        <v>946</v>
      </c>
      <c r="K109" s="217"/>
      <c r="L109" s="217"/>
      <c r="M109" s="2" t="s">
        <v>1239</v>
      </c>
      <c r="N109" s="17">
        <v>6</v>
      </c>
      <c r="O109" s="2" t="s">
        <v>824</v>
      </c>
      <c r="P109" s="70">
        <v>3</v>
      </c>
      <c r="Q109" s="2">
        <v>1</v>
      </c>
      <c r="R109" s="3" t="s">
        <v>1144</v>
      </c>
      <c r="S109" s="31">
        <v>9.37</v>
      </c>
      <c r="T109" s="289">
        <v>28.11</v>
      </c>
      <c r="U109" s="289">
        <v>19.677</v>
      </c>
      <c r="V109" s="2">
        <v>0.7</v>
      </c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</row>
    <row r="110" spans="1:81" ht="33.75">
      <c r="A110" s="237"/>
      <c r="B110" s="224"/>
      <c r="C110" s="209"/>
      <c r="D110" s="224"/>
      <c r="E110" s="224"/>
      <c r="F110" s="275"/>
      <c r="G110" s="224"/>
      <c r="H110" s="209"/>
      <c r="I110" s="275"/>
      <c r="J110" s="9" t="s">
        <v>947</v>
      </c>
      <c r="K110" s="217"/>
      <c r="L110" s="217"/>
      <c r="M110" s="2" t="s">
        <v>1240</v>
      </c>
      <c r="N110" s="17">
        <v>9</v>
      </c>
      <c r="O110" s="2" t="s">
        <v>824</v>
      </c>
      <c r="P110" s="70">
        <v>3</v>
      </c>
      <c r="Q110" s="2">
        <v>1</v>
      </c>
      <c r="R110" s="3" t="s">
        <v>1173</v>
      </c>
      <c r="S110" s="31">
        <v>9.37</v>
      </c>
      <c r="T110" s="289">
        <v>5.832</v>
      </c>
      <c r="U110" s="289">
        <v>4.0824</v>
      </c>
      <c r="V110" s="2">
        <v>0.7</v>
      </c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</row>
    <row r="111" spans="1:81" ht="34.5" thickBot="1">
      <c r="A111" s="240"/>
      <c r="B111" s="225"/>
      <c r="C111" s="210"/>
      <c r="D111" s="225"/>
      <c r="E111" s="225"/>
      <c r="F111" s="276"/>
      <c r="G111" s="225"/>
      <c r="H111" s="210"/>
      <c r="I111" s="276"/>
      <c r="J111" s="145" t="s">
        <v>948</v>
      </c>
      <c r="K111" s="218"/>
      <c r="L111" s="218"/>
      <c r="M111" s="132" t="s">
        <v>1241</v>
      </c>
      <c r="N111" s="133">
        <v>10</v>
      </c>
      <c r="O111" s="132" t="s">
        <v>824</v>
      </c>
      <c r="P111" s="134">
        <v>3</v>
      </c>
      <c r="Q111" s="132">
        <v>1</v>
      </c>
      <c r="R111" s="135" t="s">
        <v>1173</v>
      </c>
      <c r="S111" s="136">
        <v>9.37</v>
      </c>
      <c r="T111" s="290">
        <v>18.041999999999998</v>
      </c>
      <c r="U111" s="290">
        <v>12.629399999999999</v>
      </c>
      <c r="V111" s="132">
        <v>0.7</v>
      </c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</row>
    <row r="112" spans="1:81" ht="45.75" thickTop="1">
      <c r="A112" s="246" t="s">
        <v>1169</v>
      </c>
      <c r="B112" s="277" t="s">
        <v>1170</v>
      </c>
      <c r="C112" s="213" t="s">
        <v>1171</v>
      </c>
      <c r="D112" s="277"/>
      <c r="E112" s="277" t="s">
        <v>1116</v>
      </c>
      <c r="F112" s="278" t="s">
        <v>1172</v>
      </c>
      <c r="G112" s="277" t="s">
        <v>755</v>
      </c>
      <c r="H112" s="277" t="s">
        <v>701</v>
      </c>
      <c r="I112" s="279">
        <v>7</v>
      </c>
      <c r="J112" s="137" t="s">
        <v>932</v>
      </c>
      <c r="K112" s="216" t="s">
        <v>1140</v>
      </c>
      <c r="L112" s="216" t="s">
        <v>1171</v>
      </c>
      <c r="M112" s="138" t="s">
        <v>1238</v>
      </c>
      <c r="N112" s="140">
        <v>1</v>
      </c>
      <c r="O112" s="138" t="s">
        <v>825</v>
      </c>
      <c r="P112" s="141">
        <v>292</v>
      </c>
      <c r="Q112" s="138">
        <v>1</v>
      </c>
      <c r="R112" s="139" t="s">
        <v>1144</v>
      </c>
      <c r="S112" s="143">
        <v>5.28</v>
      </c>
      <c r="T112" s="291">
        <v>308.35200000000003</v>
      </c>
      <c r="U112" s="291">
        <v>215.84640000000002</v>
      </c>
      <c r="V112" s="138">
        <v>0.7</v>
      </c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</row>
    <row r="113" spans="1:81" ht="33.75">
      <c r="A113" s="247"/>
      <c r="B113" s="224"/>
      <c r="C113" s="209"/>
      <c r="D113" s="224"/>
      <c r="E113" s="224"/>
      <c r="F113" s="274"/>
      <c r="G113" s="224"/>
      <c r="H113" s="209"/>
      <c r="I113" s="275"/>
      <c r="J113" s="9" t="s">
        <v>933</v>
      </c>
      <c r="K113" s="217"/>
      <c r="L113" s="217"/>
      <c r="M113" s="3" t="s">
        <v>1175</v>
      </c>
      <c r="N113" s="17">
        <v>3</v>
      </c>
      <c r="O113" s="3" t="s">
        <v>825</v>
      </c>
      <c r="P113" s="71">
        <v>292</v>
      </c>
      <c r="Q113" s="2">
        <v>1</v>
      </c>
      <c r="R113" s="3" t="s">
        <v>1144</v>
      </c>
      <c r="S113" s="31">
        <f>S112</f>
        <v>5.28</v>
      </c>
      <c r="T113" s="289">
        <v>770.88</v>
      </c>
      <c r="U113" s="289">
        <v>539.616</v>
      </c>
      <c r="V113" s="2">
        <v>0.7</v>
      </c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</row>
    <row r="114" spans="1:81" ht="33.75">
      <c r="A114" s="237"/>
      <c r="B114" s="224"/>
      <c r="C114" s="209"/>
      <c r="D114" s="224"/>
      <c r="E114" s="224"/>
      <c r="F114" s="275"/>
      <c r="G114" s="224"/>
      <c r="H114" s="209"/>
      <c r="I114" s="275"/>
      <c r="J114" s="9" t="s">
        <v>934</v>
      </c>
      <c r="K114" s="217"/>
      <c r="L114" s="217"/>
      <c r="M114" s="2" t="s">
        <v>1239</v>
      </c>
      <c r="N114" s="17">
        <v>6</v>
      </c>
      <c r="O114" s="3" t="s">
        <v>825</v>
      </c>
      <c r="P114" s="71">
        <v>292</v>
      </c>
      <c r="Q114" s="2">
        <v>1</v>
      </c>
      <c r="R114" s="3" t="s">
        <v>1144</v>
      </c>
      <c r="S114" s="31">
        <f>S113</f>
        <v>5.28</v>
      </c>
      <c r="T114" s="289">
        <v>1541.76</v>
      </c>
      <c r="U114" s="289">
        <v>1079.232</v>
      </c>
      <c r="V114" s="2">
        <v>0.7</v>
      </c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</row>
    <row r="115" spans="1:81" ht="33.75">
      <c r="A115" s="237"/>
      <c r="B115" s="224"/>
      <c r="C115" s="209"/>
      <c r="D115" s="224"/>
      <c r="E115" s="224"/>
      <c r="F115" s="275"/>
      <c r="G115" s="224"/>
      <c r="H115" s="209"/>
      <c r="I115" s="275"/>
      <c r="J115" s="9" t="s">
        <v>935</v>
      </c>
      <c r="K115" s="217"/>
      <c r="L115" s="217"/>
      <c r="M115" s="2" t="s">
        <v>1240</v>
      </c>
      <c r="N115" s="17">
        <v>9</v>
      </c>
      <c r="O115" s="3" t="s">
        <v>825</v>
      </c>
      <c r="P115" s="71">
        <v>292</v>
      </c>
      <c r="Q115" s="2">
        <v>1</v>
      </c>
      <c r="R115" s="3" t="s">
        <v>1173</v>
      </c>
      <c r="S115" s="31">
        <f>S114</f>
        <v>5.28</v>
      </c>
      <c r="T115" s="289">
        <v>328.79200000000003</v>
      </c>
      <c r="U115" s="289">
        <v>230.1544</v>
      </c>
      <c r="V115" s="2">
        <v>0.7</v>
      </c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</row>
    <row r="116" spans="1:81" ht="34.5" thickBot="1">
      <c r="A116" s="240"/>
      <c r="B116" s="225"/>
      <c r="C116" s="210"/>
      <c r="D116" s="225"/>
      <c r="E116" s="225"/>
      <c r="F116" s="276"/>
      <c r="G116" s="225"/>
      <c r="H116" s="210"/>
      <c r="I116" s="276"/>
      <c r="J116" s="145" t="s">
        <v>936</v>
      </c>
      <c r="K116" s="218"/>
      <c r="L116" s="218"/>
      <c r="M116" s="132" t="s">
        <v>1241</v>
      </c>
      <c r="N116" s="133">
        <v>10</v>
      </c>
      <c r="O116" s="135" t="s">
        <v>825</v>
      </c>
      <c r="P116" s="134">
        <v>292</v>
      </c>
      <c r="Q116" s="132">
        <v>1</v>
      </c>
      <c r="R116" s="135" t="s">
        <v>1173</v>
      </c>
      <c r="S116" s="136">
        <f>S115</f>
        <v>5.28</v>
      </c>
      <c r="T116" s="290">
        <v>1517.232</v>
      </c>
      <c r="U116" s="290">
        <v>1062.0624</v>
      </c>
      <c r="V116" s="132">
        <v>0.7</v>
      </c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</row>
    <row r="117" spans="1:81" ht="45.75" thickTop="1">
      <c r="A117" s="246" t="s">
        <v>1169</v>
      </c>
      <c r="B117" s="277" t="s">
        <v>1170</v>
      </c>
      <c r="C117" s="213" t="s">
        <v>1171</v>
      </c>
      <c r="D117" s="277"/>
      <c r="E117" s="277" t="s">
        <v>1116</v>
      </c>
      <c r="F117" s="278" t="s">
        <v>1172</v>
      </c>
      <c r="G117" s="277" t="s">
        <v>756</v>
      </c>
      <c r="H117" s="277" t="s">
        <v>702</v>
      </c>
      <c r="I117" s="279">
        <v>7</v>
      </c>
      <c r="J117" s="137" t="s">
        <v>927</v>
      </c>
      <c r="K117" s="216" t="s">
        <v>1140</v>
      </c>
      <c r="L117" s="216" t="s">
        <v>1171</v>
      </c>
      <c r="M117" s="138" t="s">
        <v>1238</v>
      </c>
      <c r="N117" s="140">
        <v>1</v>
      </c>
      <c r="O117" s="138" t="s">
        <v>827</v>
      </c>
      <c r="P117" s="141">
        <v>40</v>
      </c>
      <c r="Q117" s="138">
        <v>1</v>
      </c>
      <c r="R117" s="139" t="s">
        <v>1144</v>
      </c>
      <c r="S117" s="143">
        <v>5.28</v>
      </c>
      <c r="T117" s="291">
        <v>42.24</v>
      </c>
      <c r="U117" s="291">
        <v>29.567999999999998</v>
      </c>
      <c r="V117" s="138">
        <v>0.7</v>
      </c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</row>
    <row r="118" spans="1:81" ht="33.75">
      <c r="A118" s="247"/>
      <c r="B118" s="224"/>
      <c r="C118" s="209"/>
      <c r="D118" s="224"/>
      <c r="E118" s="224"/>
      <c r="F118" s="274"/>
      <c r="G118" s="224"/>
      <c r="H118" s="209"/>
      <c r="I118" s="275"/>
      <c r="J118" s="9" t="s">
        <v>928</v>
      </c>
      <c r="K118" s="217"/>
      <c r="L118" s="217"/>
      <c r="M118" s="3" t="s">
        <v>1175</v>
      </c>
      <c r="N118" s="17">
        <v>3</v>
      </c>
      <c r="O118" s="2" t="s">
        <v>827</v>
      </c>
      <c r="P118" s="71">
        <v>40</v>
      </c>
      <c r="Q118" s="2">
        <v>1</v>
      </c>
      <c r="R118" s="3" t="s">
        <v>1144</v>
      </c>
      <c r="S118" s="31">
        <f>S117</f>
        <v>5.28</v>
      </c>
      <c r="T118" s="289">
        <v>105.6</v>
      </c>
      <c r="U118" s="289">
        <v>73.92</v>
      </c>
      <c r="V118" s="2">
        <v>0.7</v>
      </c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</row>
    <row r="119" spans="1:81" ht="33.75">
      <c r="A119" s="237"/>
      <c r="B119" s="224"/>
      <c r="C119" s="209"/>
      <c r="D119" s="224"/>
      <c r="E119" s="224"/>
      <c r="F119" s="275"/>
      <c r="G119" s="224"/>
      <c r="H119" s="209"/>
      <c r="I119" s="275"/>
      <c r="J119" s="9" t="s">
        <v>929</v>
      </c>
      <c r="K119" s="217"/>
      <c r="L119" s="217"/>
      <c r="M119" s="2" t="s">
        <v>1239</v>
      </c>
      <c r="N119" s="17">
        <v>6</v>
      </c>
      <c r="O119" s="2" t="s">
        <v>827</v>
      </c>
      <c r="P119" s="71">
        <v>40</v>
      </c>
      <c r="Q119" s="2">
        <v>1</v>
      </c>
      <c r="R119" s="3" t="s">
        <v>1144</v>
      </c>
      <c r="S119" s="31">
        <f>S118</f>
        <v>5.28</v>
      </c>
      <c r="T119" s="289">
        <v>211.2</v>
      </c>
      <c r="U119" s="289">
        <v>147.84</v>
      </c>
      <c r="V119" s="2">
        <v>0.7</v>
      </c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</row>
    <row r="120" spans="1:81" ht="33.75">
      <c r="A120" s="237"/>
      <c r="B120" s="224"/>
      <c r="C120" s="209"/>
      <c r="D120" s="224"/>
      <c r="E120" s="224"/>
      <c r="F120" s="275"/>
      <c r="G120" s="224"/>
      <c r="H120" s="209"/>
      <c r="I120" s="275"/>
      <c r="J120" s="9" t="s">
        <v>930</v>
      </c>
      <c r="K120" s="217"/>
      <c r="L120" s="217"/>
      <c r="M120" s="2" t="s">
        <v>1240</v>
      </c>
      <c r="N120" s="17">
        <v>9</v>
      </c>
      <c r="O120" s="2" t="s">
        <v>827</v>
      </c>
      <c r="P120" s="71">
        <v>40</v>
      </c>
      <c r="Q120" s="2">
        <v>1</v>
      </c>
      <c r="R120" s="3" t="s">
        <v>1173</v>
      </c>
      <c r="S120" s="31">
        <f>S119</f>
        <v>5.28</v>
      </c>
      <c r="T120" s="289">
        <v>45.04</v>
      </c>
      <c r="U120" s="289">
        <v>31.528000000000002</v>
      </c>
      <c r="V120" s="2">
        <v>0.7</v>
      </c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</row>
    <row r="121" spans="1:81" ht="34.5" thickBot="1">
      <c r="A121" s="240"/>
      <c r="B121" s="225"/>
      <c r="C121" s="210"/>
      <c r="D121" s="225"/>
      <c r="E121" s="225"/>
      <c r="F121" s="276"/>
      <c r="G121" s="225"/>
      <c r="H121" s="210"/>
      <c r="I121" s="276"/>
      <c r="J121" s="145" t="s">
        <v>931</v>
      </c>
      <c r="K121" s="218"/>
      <c r="L121" s="218"/>
      <c r="M121" s="132" t="s">
        <v>1241</v>
      </c>
      <c r="N121" s="133">
        <v>10</v>
      </c>
      <c r="O121" s="132" t="s">
        <v>827</v>
      </c>
      <c r="P121" s="134">
        <v>40</v>
      </c>
      <c r="Q121" s="132">
        <v>1</v>
      </c>
      <c r="R121" s="135" t="s">
        <v>1173</v>
      </c>
      <c r="S121" s="136">
        <f>S120</f>
        <v>5.28</v>
      </c>
      <c r="T121" s="290">
        <v>207.84</v>
      </c>
      <c r="U121" s="290">
        <v>145.48799999999997</v>
      </c>
      <c r="V121" s="132">
        <v>0.7</v>
      </c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</row>
    <row r="122" spans="1:81" ht="45.75" thickTop="1">
      <c r="A122" s="246" t="s">
        <v>1169</v>
      </c>
      <c r="B122" s="277" t="s">
        <v>1170</v>
      </c>
      <c r="C122" s="213" t="s">
        <v>1171</v>
      </c>
      <c r="D122" s="277"/>
      <c r="E122" s="277" t="s">
        <v>1116</v>
      </c>
      <c r="F122" s="278" t="s">
        <v>1172</v>
      </c>
      <c r="G122" s="277" t="s">
        <v>818</v>
      </c>
      <c r="H122" s="277" t="s">
        <v>703</v>
      </c>
      <c r="I122" s="279">
        <v>7</v>
      </c>
      <c r="J122" s="137" t="s">
        <v>922</v>
      </c>
      <c r="K122" s="216" t="s">
        <v>1140</v>
      </c>
      <c r="L122" s="216" t="s">
        <v>1171</v>
      </c>
      <c r="M122" s="138" t="s">
        <v>1238</v>
      </c>
      <c r="N122" s="140">
        <v>1</v>
      </c>
      <c r="O122" s="138" t="s">
        <v>831</v>
      </c>
      <c r="P122" s="141">
        <v>515</v>
      </c>
      <c r="Q122" s="138">
        <v>1</v>
      </c>
      <c r="R122" s="139" t="s">
        <v>1144</v>
      </c>
      <c r="S122" s="143">
        <v>9.37</v>
      </c>
      <c r="T122" s="291">
        <v>965.11</v>
      </c>
      <c r="U122" s="291">
        <v>675.5769999999999</v>
      </c>
      <c r="V122" s="138">
        <v>0.7</v>
      </c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</row>
    <row r="123" spans="1:81" ht="33.75">
      <c r="A123" s="247"/>
      <c r="B123" s="224"/>
      <c r="C123" s="209"/>
      <c r="D123" s="224"/>
      <c r="E123" s="224"/>
      <c r="F123" s="274"/>
      <c r="G123" s="224"/>
      <c r="H123" s="209"/>
      <c r="I123" s="275"/>
      <c r="J123" s="9" t="s">
        <v>923</v>
      </c>
      <c r="K123" s="217"/>
      <c r="L123" s="217"/>
      <c r="M123" s="3" t="s">
        <v>1175</v>
      </c>
      <c r="N123" s="17">
        <v>3</v>
      </c>
      <c r="O123" s="2" t="s">
        <v>831</v>
      </c>
      <c r="P123" s="70">
        <v>515</v>
      </c>
      <c r="Q123" s="2">
        <v>1</v>
      </c>
      <c r="R123" s="3" t="s">
        <v>1144</v>
      </c>
      <c r="S123" s="31">
        <v>9.37</v>
      </c>
      <c r="T123" s="289">
        <v>2412.775</v>
      </c>
      <c r="U123" s="289">
        <v>1688.9424999999997</v>
      </c>
      <c r="V123" s="2">
        <v>0.7</v>
      </c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</row>
    <row r="124" spans="1:81" ht="33.75">
      <c r="A124" s="237"/>
      <c r="B124" s="224"/>
      <c r="C124" s="209"/>
      <c r="D124" s="224"/>
      <c r="E124" s="224"/>
      <c r="F124" s="275"/>
      <c r="G124" s="224"/>
      <c r="H124" s="209"/>
      <c r="I124" s="275"/>
      <c r="J124" s="9" t="s">
        <v>924</v>
      </c>
      <c r="K124" s="217"/>
      <c r="L124" s="217"/>
      <c r="M124" s="2" t="s">
        <v>1239</v>
      </c>
      <c r="N124" s="17">
        <v>6</v>
      </c>
      <c r="O124" s="2" t="s">
        <v>831</v>
      </c>
      <c r="P124" s="70">
        <v>515</v>
      </c>
      <c r="Q124" s="2">
        <v>1</v>
      </c>
      <c r="R124" s="3" t="s">
        <v>1144</v>
      </c>
      <c r="S124" s="31">
        <v>9.37</v>
      </c>
      <c r="T124" s="289">
        <v>4825.55</v>
      </c>
      <c r="U124" s="289">
        <v>3377.8849999999993</v>
      </c>
      <c r="V124" s="2">
        <v>0.7</v>
      </c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</row>
    <row r="125" spans="1:81" ht="33.75">
      <c r="A125" s="237"/>
      <c r="B125" s="224"/>
      <c r="C125" s="209"/>
      <c r="D125" s="224"/>
      <c r="E125" s="224"/>
      <c r="F125" s="275"/>
      <c r="G125" s="224"/>
      <c r="H125" s="209"/>
      <c r="I125" s="275"/>
      <c r="J125" s="9" t="s">
        <v>925</v>
      </c>
      <c r="K125" s="217"/>
      <c r="L125" s="217"/>
      <c r="M125" s="2" t="s">
        <v>1240</v>
      </c>
      <c r="N125" s="17">
        <v>9</v>
      </c>
      <c r="O125" s="2" t="s">
        <v>831</v>
      </c>
      <c r="P125" s="70">
        <v>515</v>
      </c>
      <c r="Q125" s="2">
        <v>1</v>
      </c>
      <c r="R125" s="3" t="s">
        <v>1173</v>
      </c>
      <c r="S125" s="31">
        <v>9.37</v>
      </c>
      <c r="T125" s="289">
        <v>1001.16</v>
      </c>
      <c r="U125" s="289">
        <v>700.8119999999999</v>
      </c>
      <c r="V125" s="2">
        <v>0.7</v>
      </c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</row>
    <row r="126" spans="1:81" ht="34.5" thickBot="1">
      <c r="A126" s="240"/>
      <c r="B126" s="225"/>
      <c r="C126" s="210"/>
      <c r="D126" s="225"/>
      <c r="E126" s="225"/>
      <c r="F126" s="276"/>
      <c r="G126" s="225"/>
      <c r="H126" s="210"/>
      <c r="I126" s="276"/>
      <c r="J126" s="145" t="s">
        <v>926</v>
      </c>
      <c r="K126" s="218"/>
      <c r="L126" s="218"/>
      <c r="M126" s="132" t="s">
        <v>1241</v>
      </c>
      <c r="N126" s="133">
        <v>10</v>
      </c>
      <c r="O126" s="132" t="s">
        <v>831</v>
      </c>
      <c r="P126" s="134">
        <v>515</v>
      </c>
      <c r="Q126" s="132">
        <v>1</v>
      </c>
      <c r="R126" s="135" t="s">
        <v>1173</v>
      </c>
      <c r="S126" s="136">
        <v>9.37</v>
      </c>
      <c r="T126" s="290">
        <v>3097.21</v>
      </c>
      <c r="U126" s="290">
        <v>2168.0469999999996</v>
      </c>
      <c r="V126" s="132">
        <v>0.7</v>
      </c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</row>
    <row r="127" spans="1:81" ht="45.75" thickTop="1">
      <c r="A127" s="246" t="s">
        <v>1169</v>
      </c>
      <c r="B127" s="277" t="s">
        <v>1170</v>
      </c>
      <c r="C127" s="213" t="s">
        <v>1171</v>
      </c>
      <c r="D127" s="277"/>
      <c r="E127" s="277" t="s">
        <v>1116</v>
      </c>
      <c r="F127" s="278" t="s">
        <v>1172</v>
      </c>
      <c r="G127" s="277" t="s">
        <v>819</v>
      </c>
      <c r="H127" s="277" t="s">
        <v>704</v>
      </c>
      <c r="I127" s="279">
        <v>7</v>
      </c>
      <c r="J127" s="137" t="s">
        <v>917</v>
      </c>
      <c r="K127" s="216" t="s">
        <v>1140</v>
      </c>
      <c r="L127" s="216" t="s">
        <v>1171</v>
      </c>
      <c r="M127" s="138" t="s">
        <v>1238</v>
      </c>
      <c r="N127" s="140">
        <v>1</v>
      </c>
      <c r="O127" s="138" t="s">
        <v>832</v>
      </c>
      <c r="P127" s="141">
        <v>20</v>
      </c>
      <c r="Q127" s="138">
        <v>1</v>
      </c>
      <c r="R127" s="139" t="s">
        <v>1144</v>
      </c>
      <c r="S127" s="143">
        <v>9.37</v>
      </c>
      <c r="T127" s="291">
        <v>37.48</v>
      </c>
      <c r="U127" s="291">
        <v>26.235999999999997</v>
      </c>
      <c r="V127" s="138">
        <v>0.7</v>
      </c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</row>
    <row r="128" spans="1:81" ht="33.75">
      <c r="A128" s="247"/>
      <c r="B128" s="224"/>
      <c r="C128" s="209"/>
      <c r="D128" s="224"/>
      <c r="E128" s="224"/>
      <c r="F128" s="274"/>
      <c r="G128" s="224"/>
      <c r="H128" s="209"/>
      <c r="I128" s="275"/>
      <c r="J128" s="9" t="s">
        <v>918</v>
      </c>
      <c r="K128" s="217"/>
      <c r="L128" s="217"/>
      <c r="M128" s="3" t="s">
        <v>1175</v>
      </c>
      <c r="N128" s="17">
        <v>3</v>
      </c>
      <c r="O128" s="2" t="s">
        <v>832</v>
      </c>
      <c r="P128" s="70">
        <v>20</v>
      </c>
      <c r="Q128" s="2">
        <v>1</v>
      </c>
      <c r="R128" s="3" t="s">
        <v>1144</v>
      </c>
      <c r="S128" s="31">
        <v>9.37</v>
      </c>
      <c r="T128" s="289">
        <v>93.7</v>
      </c>
      <c r="U128" s="289">
        <v>65.59</v>
      </c>
      <c r="V128" s="2">
        <v>0.7</v>
      </c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</row>
    <row r="129" spans="1:81" ht="33.75">
      <c r="A129" s="237"/>
      <c r="B129" s="224"/>
      <c r="C129" s="209"/>
      <c r="D129" s="224"/>
      <c r="E129" s="224"/>
      <c r="F129" s="275"/>
      <c r="G129" s="224"/>
      <c r="H129" s="209"/>
      <c r="I129" s="275"/>
      <c r="J129" s="9" t="s">
        <v>919</v>
      </c>
      <c r="K129" s="217"/>
      <c r="L129" s="217"/>
      <c r="M129" s="2" t="s">
        <v>1239</v>
      </c>
      <c r="N129" s="17">
        <v>6</v>
      </c>
      <c r="O129" s="2" t="s">
        <v>832</v>
      </c>
      <c r="P129" s="70">
        <v>20</v>
      </c>
      <c r="Q129" s="2">
        <v>1</v>
      </c>
      <c r="R129" s="3" t="s">
        <v>1144</v>
      </c>
      <c r="S129" s="31">
        <v>9.37</v>
      </c>
      <c r="T129" s="289">
        <v>187.4</v>
      </c>
      <c r="U129" s="289">
        <v>131.18</v>
      </c>
      <c r="V129" s="2">
        <v>0.7</v>
      </c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</row>
    <row r="130" spans="1:81" ht="33.75">
      <c r="A130" s="237"/>
      <c r="B130" s="224"/>
      <c r="C130" s="209"/>
      <c r="D130" s="224"/>
      <c r="E130" s="224"/>
      <c r="F130" s="275"/>
      <c r="G130" s="224"/>
      <c r="H130" s="209"/>
      <c r="I130" s="275"/>
      <c r="J130" s="9" t="s">
        <v>920</v>
      </c>
      <c r="K130" s="217"/>
      <c r="L130" s="217"/>
      <c r="M130" s="2" t="s">
        <v>1240</v>
      </c>
      <c r="N130" s="17">
        <v>9</v>
      </c>
      <c r="O130" s="2" t="s">
        <v>832</v>
      </c>
      <c r="P130" s="70">
        <v>20</v>
      </c>
      <c r="Q130" s="2">
        <v>1</v>
      </c>
      <c r="R130" s="3" t="s">
        <v>1173</v>
      </c>
      <c r="S130" s="31">
        <v>9.37</v>
      </c>
      <c r="T130" s="289">
        <v>38.88</v>
      </c>
      <c r="U130" s="289">
        <v>27.215999999999994</v>
      </c>
      <c r="V130" s="2">
        <v>0.7</v>
      </c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</row>
    <row r="131" spans="1:81" ht="34.5" thickBot="1">
      <c r="A131" s="240"/>
      <c r="B131" s="225"/>
      <c r="C131" s="210"/>
      <c r="D131" s="225"/>
      <c r="E131" s="225"/>
      <c r="F131" s="276"/>
      <c r="G131" s="225"/>
      <c r="H131" s="210"/>
      <c r="I131" s="276"/>
      <c r="J131" s="145" t="s">
        <v>921</v>
      </c>
      <c r="K131" s="218"/>
      <c r="L131" s="218"/>
      <c r="M131" s="132" t="s">
        <v>1241</v>
      </c>
      <c r="N131" s="133">
        <v>10</v>
      </c>
      <c r="O131" s="132" t="s">
        <v>832</v>
      </c>
      <c r="P131" s="134">
        <v>20</v>
      </c>
      <c r="Q131" s="132">
        <v>1</v>
      </c>
      <c r="R131" s="135" t="s">
        <v>1173</v>
      </c>
      <c r="S131" s="136">
        <v>9.37</v>
      </c>
      <c r="T131" s="290">
        <v>120.28</v>
      </c>
      <c r="U131" s="290">
        <v>84.19599999999998</v>
      </c>
      <c r="V131" s="132">
        <v>0.7</v>
      </c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</row>
    <row r="132" spans="1:81" ht="45.75" thickTop="1">
      <c r="A132" s="246" t="s">
        <v>1169</v>
      </c>
      <c r="B132" s="277" t="s">
        <v>1170</v>
      </c>
      <c r="C132" s="213" t="s">
        <v>1171</v>
      </c>
      <c r="D132" s="277"/>
      <c r="E132" s="277" t="s">
        <v>1116</v>
      </c>
      <c r="F132" s="278" t="s">
        <v>1172</v>
      </c>
      <c r="G132" s="277" t="s">
        <v>826</v>
      </c>
      <c r="H132" s="277" t="s">
        <v>705</v>
      </c>
      <c r="I132" s="279">
        <v>7</v>
      </c>
      <c r="J132" s="137" t="s">
        <v>912</v>
      </c>
      <c r="K132" s="216" t="s">
        <v>1140</v>
      </c>
      <c r="L132" s="216" t="s">
        <v>1171</v>
      </c>
      <c r="M132" s="138" t="s">
        <v>1238</v>
      </c>
      <c r="N132" s="140">
        <v>1</v>
      </c>
      <c r="O132" s="138" t="s">
        <v>836</v>
      </c>
      <c r="P132" s="141">
        <v>292</v>
      </c>
      <c r="Q132" s="138">
        <v>1</v>
      </c>
      <c r="R132" s="139" t="s">
        <v>1144</v>
      </c>
      <c r="S132" s="143">
        <v>5.28</v>
      </c>
      <c r="T132" s="291">
        <v>308.35200000000003</v>
      </c>
      <c r="U132" s="291">
        <v>215.84640000000002</v>
      </c>
      <c r="V132" s="138">
        <v>0.7</v>
      </c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</row>
    <row r="133" spans="1:81" ht="33.75">
      <c r="A133" s="247"/>
      <c r="B133" s="224"/>
      <c r="C133" s="209"/>
      <c r="D133" s="224"/>
      <c r="E133" s="224"/>
      <c r="F133" s="274"/>
      <c r="G133" s="224"/>
      <c r="H133" s="209"/>
      <c r="I133" s="275"/>
      <c r="J133" s="9" t="s">
        <v>913</v>
      </c>
      <c r="K133" s="217"/>
      <c r="L133" s="217"/>
      <c r="M133" s="3" t="s">
        <v>1175</v>
      </c>
      <c r="N133" s="17">
        <v>3</v>
      </c>
      <c r="O133" s="2" t="s">
        <v>836</v>
      </c>
      <c r="P133" s="71">
        <v>292</v>
      </c>
      <c r="Q133" s="2">
        <v>1</v>
      </c>
      <c r="R133" s="3" t="s">
        <v>1144</v>
      </c>
      <c r="S133" s="31">
        <f>S132</f>
        <v>5.28</v>
      </c>
      <c r="T133" s="289">
        <v>770.88</v>
      </c>
      <c r="U133" s="289">
        <v>539.616</v>
      </c>
      <c r="V133" s="2">
        <v>0.7</v>
      </c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</row>
    <row r="134" spans="1:81" ht="33.75">
      <c r="A134" s="237"/>
      <c r="B134" s="224"/>
      <c r="C134" s="209"/>
      <c r="D134" s="224"/>
      <c r="E134" s="224"/>
      <c r="F134" s="275"/>
      <c r="G134" s="224"/>
      <c r="H134" s="209"/>
      <c r="I134" s="275"/>
      <c r="J134" s="9" t="s">
        <v>914</v>
      </c>
      <c r="K134" s="217"/>
      <c r="L134" s="217"/>
      <c r="M134" s="2" t="s">
        <v>1239</v>
      </c>
      <c r="N134" s="17">
        <v>6</v>
      </c>
      <c r="O134" s="2" t="s">
        <v>836</v>
      </c>
      <c r="P134" s="71">
        <v>292</v>
      </c>
      <c r="Q134" s="2">
        <v>1</v>
      </c>
      <c r="R134" s="3" t="s">
        <v>1144</v>
      </c>
      <c r="S134" s="31">
        <f>S133</f>
        <v>5.28</v>
      </c>
      <c r="T134" s="289">
        <v>1541.76</v>
      </c>
      <c r="U134" s="289">
        <v>1079.232</v>
      </c>
      <c r="V134" s="2">
        <v>0.7</v>
      </c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</row>
    <row r="135" spans="1:81" ht="33.75">
      <c r="A135" s="237"/>
      <c r="B135" s="224"/>
      <c r="C135" s="209"/>
      <c r="D135" s="224"/>
      <c r="E135" s="224"/>
      <c r="F135" s="275"/>
      <c r="G135" s="224"/>
      <c r="H135" s="209"/>
      <c r="I135" s="275"/>
      <c r="J135" s="9" t="s">
        <v>915</v>
      </c>
      <c r="K135" s="217"/>
      <c r="L135" s="217"/>
      <c r="M135" s="2" t="s">
        <v>1240</v>
      </c>
      <c r="N135" s="17">
        <v>9</v>
      </c>
      <c r="O135" s="2" t="s">
        <v>836</v>
      </c>
      <c r="P135" s="71">
        <v>292</v>
      </c>
      <c r="Q135" s="2">
        <v>1</v>
      </c>
      <c r="R135" s="3" t="s">
        <v>1173</v>
      </c>
      <c r="S135" s="31">
        <f>S134</f>
        <v>5.28</v>
      </c>
      <c r="T135" s="289">
        <v>328.79200000000003</v>
      </c>
      <c r="U135" s="289">
        <v>230.1544</v>
      </c>
      <c r="V135" s="2">
        <v>0.7</v>
      </c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</row>
    <row r="136" spans="1:81" ht="34.5" thickBot="1">
      <c r="A136" s="240"/>
      <c r="B136" s="225"/>
      <c r="C136" s="210"/>
      <c r="D136" s="225"/>
      <c r="E136" s="225"/>
      <c r="F136" s="276"/>
      <c r="G136" s="225"/>
      <c r="H136" s="210"/>
      <c r="I136" s="276"/>
      <c r="J136" s="145" t="s">
        <v>916</v>
      </c>
      <c r="K136" s="218"/>
      <c r="L136" s="218"/>
      <c r="M136" s="132" t="s">
        <v>1241</v>
      </c>
      <c r="N136" s="133">
        <v>10</v>
      </c>
      <c r="O136" s="132" t="s">
        <v>836</v>
      </c>
      <c r="P136" s="134">
        <v>292</v>
      </c>
      <c r="Q136" s="132">
        <v>1</v>
      </c>
      <c r="R136" s="135" t="s">
        <v>1173</v>
      </c>
      <c r="S136" s="136">
        <f>S135</f>
        <v>5.28</v>
      </c>
      <c r="T136" s="290">
        <v>1517.232</v>
      </c>
      <c r="U136" s="290">
        <v>1062.0624</v>
      </c>
      <c r="V136" s="132">
        <v>0.7</v>
      </c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</row>
    <row r="137" spans="1:81" ht="45.75" thickTop="1">
      <c r="A137" s="246" t="s">
        <v>1169</v>
      </c>
      <c r="B137" s="277" t="s">
        <v>1170</v>
      </c>
      <c r="C137" s="213" t="s">
        <v>1171</v>
      </c>
      <c r="D137" s="277"/>
      <c r="E137" s="277" t="s">
        <v>1116</v>
      </c>
      <c r="F137" s="278" t="s">
        <v>1172</v>
      </c>
      <c r="G137" s="277" t="s">
        <v>820</v>
      </c>
      <c r="H137" s="277" t="s">
        <v>706</v>
      </c>
      <c r="I137" s="279">
        <v>7</v>
      </c>
      <c r="J137" s="137" t="s">
        <v>907</v>
      </c>
      <c r="K137" s="216" t="s">
        <v>1140</v>
      </c>
      <c r="L137" s="216" t="s">
        <v>1171</v>
      </c>
      <c r="M137" s="138" t="s">
        <v>1238</v>
      </c>
      <c r="N137" s="140">
        <v>1</v>
      </c>
      <c r="O137" s="138" t="s">
        <v>835</v>
      </c>
      <c r="P137" s="141">
        <v>40</v>
      </c>
      <c r="Q137" s="138">
        <v>1</v>
      </c>
      <c r="R137" s="139" t="s">
        <v>1144</v>
      </c>
      <c r="S137" s="143">
        <v>5.28</v>
      </c>
      <c r="T137" s="291">
        <v>42.24</v>
      </c>
      <c r="U137" s="291">
        <v>29.567999999999998</v>
      </c>
      <c r="V137" s="138">
        <v>0.7</v>
      </c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</row>
    <row r="138" spans="1:81" ht="33.75">
      <c r="A138" s="247"/>
      <c r="B138" s="224"/>
      <c r="C138" s="209"/>
      <c r="D138" s="224"/>
      <c r="E138" s="224"/>
      <c r="F138" s="274"/>
      <c r="G138" s="224"/>
      <c r="H138" s="209"/>
      <c r="I138" s="275"/>
      <c r="J138" s="9" t="s">
        <v>908</v>
      </c>
      <c r="K138" s="217"/>
      <c r="L138" s="217"/>
      <c r="M138" s="3" t="s">
        <v>1175</v>
      </c>
      <c r="N138" s="17">
        <v>3</v>
      </c>
      <c r="O138" s="2" t="s">
        <v>835</v>
      </c>
      <c r="P138" s="71">
        <v>40</v>
      </c>
      <c r="Q138" s="2">
        <v>1</v>
      </c>
      <c r="R138" s="3" t="s">
        <v>1144</v>
      </c>
      <c r="S138" s="31">
        <f>S137</f>
        <v>5.28</v>
      </c>
      <c r="T138" s="289">
        <v>105.6</v>
      </c>
      <c r="U138" s="289">
        <v>73.92</v>
      </c>
      <c r="V138" s="2">
        <v>0.7</v>
      </c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</row>
    <row r="139" spans="1:81" ht="33.75">
      <c r="A139" s="237"/>
      <c r="B139" s="224"/>
      <c r="C139" s="209"/>
      <c r="D139" s="224"/>
      <c r="E139" s="224"/>
      <c r="F139" s="275"/>
      <c r="G139" s="224"/>
      <c r="H139" s="209"/>
      <c r="I139" s="275"/>
      <c r="J139" s="9" t="s">
        <v>909</v>
      </c>
      <c r="K139" s="217"/>
      <c r="L139" s="217"/>
      <c r="M139" s="2" t="s">
        <v>1239</v>
      </c>
      <c r="N139" s="17">
        <v>6</v>
      </c>
      <c r="O139" s="2" t="s">
        <v>835</v>
      </c>
      <c r="P139" s="71">
        <v>40</v>
      </c>
      <c r="Q139" s="2">
        <v>1</v>
      </c>
      <c r="R139" s="3" t="s">
        <v>1144</v>
      </c>
      <c r="S139" s="31">
        <f>S138</f>
        <v>5.28</v>
      </c>
      <c r="T139" s="289">
        <v>211.2</v>
      </c>
      <c r="U139" s="289">
        <v>147.84</v>
      </c>
      <c r="V139" s="2">
        <v>0.7</v>
      </c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</row>
    <row r="140" spans="1:81" ht="33.75">
      <c r="A140" s="237"/>
      <c r="B140" s="224"/>
      <c r="C140" s="209"/>
      <c r="D140" s="224"/>
      <c r="E140" s="224"/>
      <c r="F140" s="275"/>
      <c r="G140" s="224"/>
      <c r="H140" s="209"/>
      <c r="I140" s="275"/>
      <c r="J140" s="9" t="s">
        <v>910</v>
      </c>
      <c r="K140" s="217"/>
      <c r="L140" s="217"/>
      <c r="M140" s="2" t="s">
        <v>1240</v>
      </c>
      <c r="N140" s="17">
        <v>9</v>
      </c>
      <c r="O140" s="2" t="s">
        <v>835</v>
      </c>
      <c r="P140" s="71">
        <v>40</v>
      </c>
      <c r="Q140" s="2">
        <v>1</v>
      </c>
      <c r="R140" s="3" t="s">
        <v>1173</v>
      </c>
      <c r="S140" s="31">
        <f>S139</f>
        <v>5.28</v>
      </c>
      <c r="T140" s="289">
        <v>45.04</v>
      </c>
      <c r="U140" s="289">
        <v>31.528000000000002</v>
      </c>
      <c r="V140" s="2">
        <v>0.7</v>
      </c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</row>
    <row r="141" spans="1:81" ht="34.5" thickBot="1">
      <c r="A141" s="240"/>
      <c r="B141" s="225"/>
      <c r="C141" s="210"/>
      <c r="D141" s="225"/>
      <c r="E141" s="225"/>
      <c r="F141" s="276"/>
      <c r="G141" s="225"/>
      <c r="H141" s="210"/>
      <c r="I141" s="276"/>
      <c r="J141" s="145" t="s">
        <v>911</v>
      </c>
      <c r="K141" s="218"/>
      <c r="L141" s="218"/>
      <c r="M141" s="132" t="s">
        <v>1241</v>
      </c>
      <c r="N141" s="133">
        <v>10</v>
      </c>
      <c r="O141" s="132" t="s">
        <v>835</v>
      </c>
      <c r="P141" s="134">
        <v>40</v>
      </c>
      <c r="Q141" s="132">
        <v>1</v>
      </c>
      <c r="R141" s="135" t="s">
        <v>1173</v>
      </c>
      <c r="S141" s="136">
        <f>S140</f>
        <v>5.28</v>
      </c>
      <c r="T141" s="290">
        <v>207.84</v>
      </c>
      <c r="U141" s="290">
        <v>145.48799999999997</v>
      </c>
      <c r="V141" s="132">
        <v>0.7</v>
      </c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</row>
    <row r="142" spans="1:81" ht="45.75" thickTop="1">
      <c r="A142" s="246" t="s">
        <v>1169</v>
      </c>
      <c r="B142" s="277" t="s">
        <v>1170</v>
      </c>
      <c r="C142" s="213" t="s">
        <v>1171</v>
      </c>
      <c r="D142" s="277"/>
      <c r="E142" s="277" t="s">
        <v>1116</v>
      </c>
      <c r="F142" s="278" t="s">
        <v>1172</v>
      </c>
      <c r="G142" s="277" t="s">
        <v>821</v>
      </c>
      <c r="H142" s="277" t="s">
        <v>707</v>
      </c>
      <c r="I142" s="279">
        <v>7</v>
      </c>
      <c r="J142" s="137" t="s">
        <v>902</v>
      </c>
      <c r="K142" s="216" t="s">
        <v>1140</v>
      </c>
      <c r="L142" s="216" t="s">
        <v>1171</v>
      </c>
      <c r="M142" s="138" t="s">
        <v>1238</v>
      </c>
      <c r="N142" s="140">
        <v>1</v>
      </c>
      <c r="O142" s="138" t="s">
        <v>840</v>
      </c>
      <c r="P142" s="141">
        <v>448</v>
      </c>
      <c r="Q142" s="138">
        <v>1</v>
      </c>
      <c r="R142" s="139" t="s">
        <v>1144</v>
      </c>
      <c r="S142" s="143">
        <v>9.37</v>
      </c>
      <c r="T142" s="291">
        <v>839.5519999999999</v>
      </c>
      <c r="U142" s="291">
        <v>587.6863999999999</v>
      </c>
      <c r="V142" s="138">
        <v>0.7</v>
      </c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</row>
    <row r="143" spans="1:81" ht="33.75">
      <c r="A143" s="247"/>
      <c r="B143" s="224"/>
      <c r="C143" s="209"/>
      <c r="D143" s="224"/>
      <c r="E143" s="224"/>
      <c r="F143" s="274"/>
      <c r="G143" s="224"/>
      <c r="H143" s="209"/>
      <c r="I143" s="275"/>
      <c r="J143" s="9" t="s">
        <v>903</v>
      </c>
      <c r="K143" s="217"/>
      <c r="L143" s="217"/>
      <c r="M143" s="3" t="s">
        <v>1175</v>
      </c>
      <c r="N143" s="17">
        <v>3</v>
      </c>
      <c r="O143" s="2" t="s">
        <v>840</v>
      </c>
      <c r="P143" s="70">
        <v>448</v>
      </c>
      <c r="Q143" s="2">
        <v>1</v>
      </c>
      <c r="R143" s="3" t="s">
        <v>1144</v>
      </c>
      <c r="S143" s="31">
        <v>9.37</v>
      </c>
      <c r="T143" s="289">
        <v>2098.88</v>
      </c>
      <c r="U143" s="289">
        <v>1469.2159999999997</v>
      </c>
      <c r="V143" s="2">
        <v>0.7</v>
      </c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</row>
    <row r="144" spans="1:81" ht="33.75">
      <c r="A144" s="237"/>
      <c r="B144" s="224"/>
      <c r="C144" s="209"/>
      <c r="D144" s="224"/>
      <c r="E144" s="224"/>
      <c r="F144" s="275"/>
      <c r="G144" s="224"/>
      <c r="H144" s="209"/>
      <c r="I144" s="275"/>
      <c r="J144" s="9" t="s">
        <v>904</v>
      </c>
      <c r="K144" s="217"/>
      <c r="L144" s="217"/>
      <c r="M144" s="2" t="s">
        <v>1239</v>
      </c>
      <c r="N144" s="17">
        <v>6</v>
      </c>
      <c r="O144" s="2" t="s">
        <v>840</v>
      </c>
      <c r="P144" s="70">
        <v>448</v>
      </c>
      <c r="Q144" s="2">
        <v>1</v>
      </c>
      <c r="R144" s="3" t="s">
        <v>1144</v>
      </c>
      <c r="S144" s="31">
        <v>9.37</v>
      </c>
      <c r="T144" s="289">
        <v>4197.76</v>
      </c>
      <c r="U144" s="289">
        <v>2938.4319999999993</v>
      </c>
      <c r="V144" s="2">
        <v>0.7</v>
      </c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</row>
    <row r="145" spans="1:81" ht="33.75">
      <c r="A145" s="237"/>
      <c r="B145" s="224"/>
      <c r="C145" s="209"/>
      <c r="D145" s="224"/>
      <c r="E145" s="224"/>
      <c r="F145" s="275"/>
      <c r="G145" s="224"/>
      <c r="H145" s="209"/>
      <c r="I145" s="275"/>
      <c r="J145" s="9" t="s">
        <v>905</v>
      </c>
      <c r="K145" s="217"/>
      <c r="L145" s="217"/>
      <c r="M145" s="2" t="s">
        <v>1240</v>
      </c>
      <c r="N145" s="17">
        <v>9</v>
      </c>
      <c r="O145" s="2" t="s">
        <v>840</v>
      </c>
      <c r="P145" s="70">
        <v>448</v>
      </c>
      <c r="Q145" s="2">
        <v>1</v>
      </c>
      <c r="R145" s="3" t="s">
        <v>1173</v>
      </c>
      <c r="S145" s="31">
        <v>9.37</v>
      </c>
      <c r="T145" s="289">
        <v>870.912</v>
      </c>
      <c r="U145" s="289">
        <v>609.6383999999999</v>
      </c>
      <c r="V145" s="2">
        <v>0.7</v>
      </c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</row>
    <row r="146" spans="1:81" ht="34.5" thickBot="1">
      <c r="A146" s="240"/>
      <c r="B146" s="225"/>
      <c r="C146" s="210"/>
      <c r="D146" s="225"/>
      <c r="E146" s="225"/>
      <c r="F146" s="276"/>
      <c r="G146" s="225"/>
      <c r="H146" s="210"/>
      <c r="I146" s="276"/>
      <c r="J146" s="145" t="s">
        <v>906</v>
      </c>
      <c r="K146" s="218"/>
      <c r="L146" s="218"/>
      <c r="M146" s="132" t="s">
        <v>1241</v>
      </c>
      <c r="N146" s="133">
        <v>10</v>
      </c>
      <c r="O146" s="132" t="s">
        <v>840</v>
      </c>
      <c r="P146" s="134">
        <v>448</v>
      </c>
      <c r="Q146" s="132">
        <v>1</v>
      </c>
      <c r="R146" s="135" t="s">
        <v>1173</v>
      </c>
      <c r="S146" s="136">
        <v>9.37</v>
      </c>
      <c r="T146" s="290">
        <v>2694.272</v>
      </c>
      <c r="U146" s="290">
        <v>1885.9904</v>
      </c>
      <c r="V146" s="132">
        <v>0.7</v>
      </c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</row>
    <row r="147" spans="1:81" ht="45.75" thickTop="1">
      <c r="A147" s="246" t="s">
        <v>1169</v>
      </c>
      <c r="B147" s="277" t="s">
        <v>1170</v>
      </c>
      <c r="C147" s="213" t="s">
        <v>1171</v>
      </c>
      <c r="D147" s="277"/>
      <c r="E147" s="277" t="s">
        <v>1116</v>
      </c>
      <c r="F147" s="278" t="s">
        <v>1172</v>
      </c>
      <c r="G147" s="277" t="s">
        <v>830</v>
      </c>
      <c r="H147" s="277" t="s">
        <v>708</v>
      </c>
      <c r="I147" s="279">
        <v>7</v>
      </c>
      <c r="J147" s="137" t="s">
        <v>897</v>
      </c>
      <c r="K147" s="216" t="s">
        <v>1140</v>
      </c>
      <c r="L147" s="216" t="s">
        <v>1171</v>
      </c>
      <c r="M147" s="138" t="s">
        <v>1238</v>
      </c>
      <c r="N147" s="140">
        <v>1</v>
      </c>
      <c r="O147" s="138" t="s">
        <v>841</v>
      </c>
      <c r="P147" s="141">
        <v>117</v>
      </c>
      <c r="Q147" s="138">
        <v>1</v>
      </c>
      <c r="R147" s="139" t="s">
        <v>1144</v>
      </c>
      <c r="S147" s="143">
        <v>9.37</v>
      </c>
      <c r="T147" s="291">
        <v>219.25799999999998</v>
      </c>
      <c r="U147" s="291">
        <v>153.48059999999998</v>
      </c>
      <c r="V147" s="138">
        <v>0.7</v>
      </c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</row>
    <row r="148" spans="1:81" ht="33.75">
      <c r="A148" s="247"/>
      <c r="B148" s="224"/>
      <c r="C148" s="209"/>
      <c r="D148" s="224"/>
      <c r="E148" s="224"/>
      <c r="F148" s="274"/>
      <c r="G148" s="224"/>
      <c r="H148" s="209"/>
      <c r="I148" s="275"/>
      <c r="J148" s="9" t="s">
        <v>898</v>
      </c>
      <c r="K148" s="217"/>
      <c r="L148" s="217"/>
      <c r="M148" s="3" t="s">
        <v>1175</v>
      </c>
      <c r="N148" s="17">
        <v>3</v>
      </c>
      <c r="O148" s="2" t="s">
        <v>841</v>
      </c>
      <c r="P148" s="70">
        <v>117</v>
      </c>
      <c r="Q148" s="2">
        <v>1</v>
      </c>
      <c r="R148" s="3" t="s">
        <v>1144</v>
      </c>
      <c r="S148" s="31">
        <v>9.37</v>
      </c>
      <c r="T148" s="289">
        <v>548.145</v>
      </c>
      <c r="U148" s="289">
        <v>383.70149999999995</v>
      </c>
      <c r="V148" s="2">
        <v>0.7</v>
      </c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</row>
    <row r="149" spans="1:81" ht="33.75">
      <c r="A149" s="237"/>
      <c r="B149" s="224"/>
      <c r="C149" s="209"/>
      <c r="D149" s="224"/>
      <c r="E149" s="224"/>
      <c r="F149" s="275"/>
      <c r="G149" s="224"/>
      <c r="H149" s="209"/>
      <c r="I149" s="275"/>
      <c r="J149" s="9" t="s">
        <v>899</v>
      </c>
      <c r="K149" s="217"/>
      <c r="L149" s="217"/>
      <c r="M149" s="2" t="s">
        <v>1239</v>
      </c>
      <c r="N149" s="17">
        <v>6</v>
      </c>
      <c r="O149" s="2" t="s">
        <v>841</v>
      </c>
      <c r="P149" s="70">
        <v>117</v>
      </c>
      <c r="Q149" s="2">
        <v>1</v>
      </c>
      <c r="R149" s="3" t="s">
        <v>1144</v>
      </c>
      <c r="S149" s="31">
        <v>9.37</v>
      </c>
      <c r="T149" s="289">
        <v>1096.29</v>
      </c>
      <c r="U149" s="289">
        <v>767.4029999999999</v>
      </c>
      <c r="V149" s="2">
        <v>0.7</v>
      </c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</row>
    <row r="150" spans="1:81" ht="33.75">
      <c r="A150" s="237"/>
      <c r="B150" s="224"/>
      <c r="C150" s="209"/>
      <c r="D150" s="224"/>
      <c r="E150" s="224"/>
      <c r="F150" s="275"/>
      <c r="G150" s="224"/>
      <c r="H150" s="209"/>
      <c r="I150" s="275"/>
      <c r="J150" s="9" t="s">
        <v>900</v>
      </c>
      <c r="K150" s="217"/>
      <c r="L150" s="217"/>
      <c r="M150" s="2" t="s">
        <v>1240</v>
      </c>
      <c r="N150" s="17">
        <v>9</v>
      </c>
      <c r="O150" s="2" t="s">
        <v>841</v>
      </c>
      <c r="P150" s="70">
        <v>117</v>
      </c>
      <c r="Q150" s="2">
        <v>1</v>
      </c>
      <c r="R150" s="3" t="s">
        <v>1173</v>
      </c>
      <c r="S150" s="31">
        <v>9.37</v>
      </c>
      <c r="T150" s="289">
        <v>227.448</v>
      </c>
      <c r="U150" s="289">
        <v>159.21359999999999</v>
      </c>
      <c r="V150" s="2">
        <v>0.7</v>
      </c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</row>
    <row r="151" spans="1:81" ht="34.5" thickBot="1">
      <c r="A151" s="240"/>
      <c r="B151" s="225"/>
      <c r="C151" s="210"/>
      <c r="D151" s="225"/>
      <c r="E151" s="225"/>
      <c r="F151" s="276"/>
      <c r="G151" s="225"/>
      <c r="H151" s="210"/>
      <c r="I151" s="276"/>
      <c r="J151" s="145" t="s">
        <v>901</v>
      </c>
      <c r="K151" s="218"/>
      <c r="L151" s="218"/>
      <c r="M151" s="132" t="s">
        <v>1241</v>
      </c>
      <c r="N151" s="133">
        <v>10</v>
      </c>
      <c r="O151" s="132" t="s">
        <v>841</v>
      </c>
      <c r="P151" s="134">
        <v>117</v>
      </c>
      <c r="Q151" s="132">
        <v>1</v>
      </c>
      <c r="R151" s="135" t="s">
        <v>1173</v>
      </c>
      <c r="S151" s="136">
        <v>9.37</v>
      </c>
      <c r="T151" s="290">
        <v>703.6379999999999</v>
      </c>
      <c r="U151" s="290">
        <v>492.5465999999999</v>
      </c>
      <c r="V151" s="132">
        <v>0.7</v>
      </c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</row>
    <row r="152" spans="1:81" ht="45.75" thickTop="1">
      <c r="A152" s="246" t="s">
        <v>1169</v>
      </c>
      <c r="B152" s="277" t="s">
        <v>1170</v>
      </c>
      <c r="C152" s="213" t="s">
        <v>1171</v>
      </c>
      <c r="D152" s="277"/>
      <c r="E152" s="277" t="s">
        <v>1116</v>
      </c>
      <c r="F152" s="278" t="s">
        <v>1172</v>
      </c>
      <c r="G152" s="277" t="s">
        <v>828</v>
      </c>
      <c r="H152" s="277" t="s">
        <v>709</v>
      </c>
      <c r="I152" s="279">
        <v>7</v>
      </c>
      <c r="J152" s="137" t="s">
        <v>887</v>
      </c>
      <c r="K152" s="216" t="s">
        <v>1140</v>
      </c>
      <c r="L152" s="216" t="s">
        <v>1171</v>
      </c>
      <c r="M152" s="138" t="s">
        <v>1238</v>
      </c>
      <c r="N152" s="140">
        <v>1</v>
      </c>
      <c r="O152" s="138" t="s">
        <v>843</v>
      </c>
      <c r="P152" s="141">
        <v>228</v>
      </c>
      <c r="Q152" s="138">
        <v>1</v>
      </c>
      <c r="R152" s="139" t="s">
        <v>1144</v>
      </c>
      <c r="S152" s="143">
        <v>5.28</v>
      </c>
      <c r="T152" s="291">
        <v>240.768</v>
      </c>
      <c r="U152" s="291">
        <v>168.5376</v>
      </c>
      <c r="V152" s="138">
        <v>0.7</v>
      </c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</row>
    <row r="153" spans="1:81" ht="33.75">
      <c r="A153" s="247"/>
      <c r="B153" s="224"/>
      <c r="C153" s="209"/>
      <c r="D153" s="224"/>
      <c r="E153" s="224"/>
      <c r="F153" s="274"/>
      <c r="G153" s="224"/>
      <c r="H153" s="209"/>
      <c r="I153" s="275"/>
      <c r="J153" s="9" t="s">
        <v>888</v>
      </c>
      <c r="K153" s="217"/>
      <c r="L153" s="217"/>
      <c r="M153" s="3" t="s">
        <v>1175</v>
      </c>
      <c r="N153" s="17">
        <v>3</v>
      </c>
      <c r="O153" s="2" t="s">
        <v>843</v>
      </c>
      <c r="P153" s="71">
        <v>228</v>
      </c>
      <c r="Q153" s="2">
        <v>1</v>
      </c>
      <c r="R153" s="3" t="s">
        <v>1144</v>
      </c>
      <c r="S153" s="31">
        <f>S152</f>
        <v>5.28</v>
      </c>
      <c r="T153" s="289">
        <v>601.92</v>
      </c>
      <c r="U153" s="289">
        <v>421.34400000000005</v>
      </c>
      <c r="V153" s="2">
        <v>0.7</v>
      </c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</row>
    <row r="154" spans="1:81" ht="33.75">
      <c r="A154" s="237"/>
      <c r="B154" s="224"/>
      <c r="C154" s="209"/>
      <c r="D154" s="224"/>
      <c r="E154" s="224"/>
      <c r="F154" s="275"/>
      <c r="G154" s="224"/>
      <c r="H154" s="209"/>
      <c r="I154" s="275"/>
      <c r="J154" s="9" t="s">
        <v>889</v>
      </c>
      <c r="K154" s="217"/>
      <c r="L154" s="217"/>
      <c r="M154" s="2" t="s">
        <v>1239</v>
      </c>
      <c r="N154" s="17">
        <v>6</v>
      </c>
      <c r="O154" s="2" t="s">
        <v>843</v>
      </c>
      <c r="P154" s="71">
        <v>228</v>
      </c>
      <c r="Q154" s="2">
        <v>1</v>
      </c>
      <c r="R154" s="3" t="s">
        <v>1144</v>
      </c>
      <c r="S154" s="31">
        <f>S153</f>
        <v>5.28</v>
      </c>
      <c r="T154" s="289">
        <v>1203.84</v>
      </c>
      <c r="U154" s="289">
        <v>842.6880000000001</v>
      </c>
      <c r="V154" s="2">
        <v>0.7</v>
      </c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</row>
    <row r="155" spans="1:81" ht="33.75">
      <c r="A155" s="237"/>
      <c r="B155" s="224"/>
      <c r="C155" s="209"/>
      <c r="D155" s="224"/>
      <c r="E155" s="224"/>
      <c r="F155" s="275"/>
      <c r="G155" s="224"/>
      <c r="H155" s="209"/>
      <c r="I155" s="275"/>
      <c r="J155" s="9" t="s">
        <v>890</v>
      </c>
      <c r="K155" s="217"/>
      <c r="L155" s="217"/>
      <c r="M155" s="2" t="s">
        <v>1240</v>
      </c>
      <c r="N155" s="17">
        <v>9</v>
      </c>
      <c r="O155" s="2" t="s">
        <v>843</v>
      </c>
      <c r="P155" s="71">
        <v>228</v>
      </c>
      <c r="Q155" s="2">
        <v>1</v>
      </c>
      <c r="R155" s="3" t="s">
        <v>1173</v>
      </c>
      <c r="S155" s="31">
        <f>S154</f>
        <v>5.28</v>
      </c>
      <c r="T155" s="289">
        <v>256.728</v>
      </c>
      <c r="U155" s="289">
        <v>179.7096</v>
      </c>
      <c r="V155" s="2">
        <v>0.7</v>
      </c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</row>
    <row r="156" spans="1:81" ht="34.5" thickBot="1">
      <c r="A156" s="240"/>
      <c r="B156" s="225"/>
      <c r="C156" s="210"/>
      <c r="D156" s="225"/>
      <c r="E156" s="225"/>
      <c r="F156" s="276"/>
      <c r="G156" s="225"/>
      <c r="H156" s="210"/>
      <c r="I156" s="276"/>
      <c r="J156" s="145" t="s">
        <v>891</v>
      </c>
      <c r="K156" s="218"/>
      <c r="L156" s="218"/>
      <c r="M156" s="132" t="s">
        <v>1241</v>
      </c>
      <c r="N156" s="133">
        <v>10</v>
      </c>
      <c r="O156" s="132" t="s">
        <v>843</v>
      </c>
      <c r="P156" s="134">
        <v>228</v>
      </c>
      <c r="Q156" s="132">
        <v>1</v>
      </c>
      <c r="R156" s="135" t="s">
        <v>1173</v>
      </c>
      <c r="S156" s="136">
        <f>S155</f>
        <v>5.28</v>
      </c>
      <c r="T156" s="290">
        <v>1184.6879999999999</v>
      </c>
      <c r="U156" s="290">
        <v>829.2815999999999</v>
      </c>
      <c r="V156" s="132">
        <v>0.7</v>
      </c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</row>
    <row r="157" spans="1:81" ht="45.75" thickTop="1">
      <c r="A157" s="246" t="s">
        <v>1169</v>
      </c>
      <c r="B157" s="277" t="s">
        <v>1170</v>
      </c>
      <c r="C157" s="213" t="s">
        <v>1171</v>
      </c>
      <c r="D157" s="277"/>
      <c r="E157" s="277" t="s">
        <v>1116</v>
      </c>
      <c r="F157" s="278" t="s">
        <v>1172</v>
      </c>
      <c r="G157" s="277" t="s">
        <v>833</v>
      </c>
      <c r="H157" s="277" t="s">
        <v>710</v>
      </c>
      <c r="I157" s="279">
        <v>7</v>
      </c>
      <c r="J157" s="137" t="s">
        <v>882</v>
      </c>
      <c r="K157" s="216" t="s">
        <v>1140</v>
      </c>
      <c r="L157" s="216" t="s">
        <v>1171</v>
      </c>
      <c r="M157" s="138" t="s">
        <v>1238</v>
      </c>
      <c r="N157" s="140">
        <v>1</v>
      </c>
      <c r="O157" s="138" t="s">
        <v>842</v>
      </c>
      <c r="P157" s="141">
        <v>87</v>
      </c>
      <c r="Q157" s="138">
        <v>1</v>
      </c>
      <c r="R157" s="139" t="s">
        <v>1144</v>
      </c>
      <c r="S157" s="143">
        <v>5.28</v>
      </c>
      <c r="T157" s="291">
        <v>91.872</v>
      </c>
      <c r="U157" s="291">
        <v>64.3104</v>
      </c>
      <c r="V157" s="138">
        <v>0.7</v>
      </c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</row>
    <row r="158" spans="1:81" ht="33.75">
      <c r="A158" s="247"/>
      <c r="B158" s="224"/>
      <c r="C158" s="209"/>
      <c r="D158" s="224"/>
      <c r="E158" s="224"/>
      <c r="F158" s="274"/>
      <c r="G158" s="224"/>
      <c r="H158" s="209"/>
      <c r="I158" s="275"/>
      <c r="J158" s="9" t="s">
        <v>883</v>
      </c>
      <c r="K158" s="217"/>
      <c r="L158" s="217"/>
      <c r="M158" s="3" t="s">
        <v>1175</v>
      </c>
      <c r="N158" s="17">
        <v>3</v>
      </c>
      <c r="O158" s="2" t="s">
        <v>842</v>
      </c>
      <c r="P158" s="71">
        <v>87</v>
      </c>
      <c r="Q158" s="2">
        <v>1</v>
      </c>
      <c r="R158" s="3" t="s">
        <v>1144</v>
      </c>
      <c r="S158" s="31">
        <f>S157</f>
        <v>5.28</v>
      </c>
      <c r="T158" s="289">
        <v>229.68</v>
      </c>
      <c r="U158" s="289">
        <v>160.77599999999998</v>
      </c>
      <c r="V158" s="2">
        <v>0.7</v>
      </c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</row>
    <row r="159" spans="1:81" ht="33.75">
      <c r="A159" s="237"/>
      <c r="B159" s="224"/>
      <c r="C159" s="209"/>
      <c r="D159" s="224"/>
      <c r="E159" s="224"/>
      <c r="F159" s="275"/>
      <c r="G159" s="224"/>
      <c r="H159" s="209"/>
      <c r="I159" s="275"/>
      <c r="J159" s="9" t="s">
        <v>884</v>
      </c>
      <c r="K159" s="217"/>
      <c r="L159" s="217"/>
      <c r="M159" s="2" t="s">
        <v>1239</v>
      </c>
      <c r="N159" s="17">
        <v>6</v>
      </c>
      <c r="O159" s="2" t="s">
        <v>842</v>
      </c>
      <c r="P159" s="71">
        <v>87</v>
      </c>
      <c r="Q159" s="2">
        <v>1</v>
      </c>
      <c r="R159" s="3" t="s">
        <v>1144</v>
      </c>
      <c r="S159" s="31">
        <f>S158</f>
        <v>5.28</v>
      </c>
      <c r="T159" s="289">
        <v>459.36</v>
      </c>
      <c r="U159" s="289">
        <v>321.55199999999996</v>
      </c>
      <c r="V159" s="2">
        <v>0.7</v>
      </c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</row>
    <row r="160" spans="1:81" ht="33.75">
      <c r="A160" s="237"/>
      <c r="B160" s="224"/>
      <c r="C160" s="209"/>
      <c r="D160" s="224"/>
      <c r="E160" s="224"/>
      <c r="F160" s="275"/>
      <c r="G160" s="224"/>
      <c r="H160" s="209"/>
      <c r="I160" s="275"/>
      <c r="J160" s="9" t="s">
        <v>885</v>
      </c>
      <c r="K160" s="217"/>
      <c r="L160" s="217"/>
      <c r="M160" s="2" t="s">
        <v>1240</v>
      </c>
      <c r="N160" s="17">
        <v>9</v>
      </c>
      <c r="O160" s="2" t="s">
        <v>842</v>
      </c>
      <c r="P160" s="71">
        <v>87</v>
      </c>
      <c r="Q160" s="2">
        <v>1</v>
      </c>
      <c r="R160" s="3" t="s">
        <v>1173</v>
      </c>
      <c r="S160" s="31">
        <f>S159</f>
        <v>5.28</v>
      </c>
      <c r="T160" s="289">
        <v>97.962</v>
      </c>
      <c r="U160" s="289">
        <v>68.57339999999999</v>
      </c>
      <c r="V160" s="2">
        <v>0.7</v>
      </c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</row>
    <row r="161" spans="1:81" ht="34.5" thickBot="1">
      <c r="A161" s="240"/>
      <c r="B161" s="225"/>
      <c r="C161" s="210"/>
      <c r="D161" s="225"/>
      <c r="E161" s="225"/>
      <c r="F161" s="276"/>
      <c r="G161" s="225"/>
      <c r="H161" s="210"/>
      <c r="I161" s="276"/>
      <c r="J161" s="145" t="s">
        <v>886</v>
      </c>
      <c r="K161" s="218"/>
      <c r="L161" s="218"/>
      <c r="M161" s="132" t="s">
        <v>1241</v>
      </c>
      <c r="N161" s="133">
        <v>10</v>
      </c>
      <c r="O161" s="132" t="s">
        <v>842</v>
      </c>
      <c r="P161" s="134">
        <v>87</v>
      </c>
      <c r="Q161" s="132">
        <v>1</v>
      </c>
      <c r="R161" s="135" t="s">
        <v>1173</v>
      </c>
      <c r="S161" s="136">
        <f>S160</f>
        <v>5.28</v>
      </c>
      <c r="T161" s="290">
        <v>452.05199999999996</v>
      </c>
      <c r="U161" s="290">
        <v>316.43639999999994</v>
      </c>
      <c r="V161" s="132">
        <v>0.7</v>
      </c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</row>
    <row r="162" spans="1:81" ht="23.25" thickTop="1">
      <c r="A162" s="104" t="s">
        <v>1178</v>
      </c>
      <c r="B162" s="105"/>
      <c r="C162" s="109"/>
      <c r="D162" s="105"/>
      <c r="E162" s="105"/>
      <c r="F162" s="105"/>
      <c r="G162" s="105"/>
      <c r="H162" s="105"/>
      <c r="I162" s="105"/>
      <c r="J162" s="109"/>
      <c r="K162" s="105"/>
      <c r="L162" s="105"/>
      <c r="M162" s="105"/>
      <c r="N162" s="106"/>
      <c r="O162" s="146"/>
      <c r="P162" s="147"/>
      <c r="Q162" s="148"/>
      <c r="R162" s="148"/>
      <c r="S162" s="147"/>
      <c r="T162" s="149"/>
      <c r="U162" s="149"/>
      <c r="V162" s="149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</row>
    <row r="163" spans="1:22" ht="33.75">
      <c r="A163" s="247" t="s">
        <v>1169</v>
      </c>
      <c r="B163" s="237" t="s">
        <v>1179</v>
      </c>
      <c r="C163" s="247" t="s">
        <v>1180</v>
      </c>
      <c r="D163" s="196"/>
      <c r="E163" s="196" t="s">
        <v>1116</v>
      </c>
      <c r="F163" s="196" t="s">
        <v>1172</v>
      </c>
      <c r="G163" s="190" t="s">
        <v>829</v>
      </c>
      <c r="H163" s="237" t="s">
        <v>30</v>
      </c>
      <c r="I163" s="280">
        <v>7</v>
      </c>
      <c r="J163" s="5" t="s">
        <v>892</v>
      </c>
      <c r="K163" s="219" t="s">
        <v>1141</v>
      </c>
      <c r="L163" s="219" t="s">
        <v>1180</v>
      </c>
      <c r="M163" s="3" t="s">
        <v>1181</v>
      </c>
      <c r="N163" s="7">
        <v>6</v>
      </c>
      <c r="O163" s="14" t="s">
        <v>1012</v>
      </c>
      <c r="P163" s="26">
        <f>8*8</f>
        <v>64</v>
      </c>
      <c r="Q163" s="8">
        <v>1</v>
      </c>
      <c r="R163" s="6" t="s">
        <v>1144</v>
      </c>
      <c r="S163" s="31">
        <v>9.37</v>
      </c>
      <c r="T163" s="289">
        <v>599.68</v>
      </c>
      <c r="U163" s="289">
        <v>419.77599999999995</v>
      </c>
      <c r="V163" s="2">
        <v>0.7</v>
      </c>
    </row>
    <row r="164" spans="1:22" ht="33.75">
      <c r="A164" s="247"/>
      <c r="B164" s="247"/>
      <c r="C164" s="196"/>
      <c r="D164" s="196"/>
      <c r="E164" s="196"/>
      <c r="F164" s="196"/>
      <c r="G164" s="190"/>
      <c r="H164" s="247"/>
      <c r="I164" s="280"/>
      <c r="J164" s="5" t="s">
        <v>893</v>
      </c>
      <c r="K164" s="217"/>
      <c r="L164" s="217"/>
      <c r="M164" s="3" t="s">
        <v>1182</v>
      </c>
      <c r="N164" s="7">
        <v>9</v>
      </c>
      <c r="O164" s="21" t="s">
        <v>1012</v>
      </c>
      <c r="P164" s="26">
        <f>P163</f>
        <v>64</v>
      </c>
      <c r="Q164" s="8">
        <v>1</v>
      </c>
      <c r="R164" s="6" t="s">
        <v>1173</v>
      </c>
      <c r="S164" s="25">
        <f>S163</f>
        <v>9.37</v>
      </c>
      <c r="T164" s="289">
        <v>304.32</v>
      </c>
      <c r="U164" s="289">
        <v>213.02399999999997</v>
      </c>
      <c r="V164" s="8">
        <v>0.7</v>
      </c>
    </row>
    <row r="165" spans="1:22" ht="45">
      <c r="A165" s="247"/>
      <c r="B165" s="247"/>
      <c r="C165" s="196"/>
      <c r="D165" s="196"/>
      <c r="E165" s="196"/>
      <c r="F165" s="196"/>
      <c r="G165" s="190"/>
      <c r="H165" s="247"/>
      <c r="I165" s="280"/>
      <c r="J165" s="5" t="s">
        <v>894</v>
      </c>
      <c r="K165" s="217"/>
      <c r="L165" s="217"/>
      <c r="M165" s="3" t="s">
        <v>1183</v>
      </c>
      <c r="N165" s="7">
        <v>9</v>
      </c>
      <c r="O165" s="21" t="s">
        <v>1017</v>
      </c>
      <c r="P165" s="26">
        <v>8</v>
      </c>
      <c r="Q165" s="8">
        <v>1</v>
      </c>
      <c r="R165" s="6" t="s">
        <v>1173</v>
      </c>
      <c r="S165" s="25">
        <f>S164</f>
        <v>9.37</v>
      </c>
      <c r="T165" s="289">
        <v>112874.96</v>
      </c>
      <c r="U165" s="289">
        <v>79012.472</v>
      </c>
      <c r="V165" s="2">
        <v>0.7</v>
      </c>
    </row>
    <row r="166" spans="1:22" ht="45">
      <c r="A166" s="247"/>
      <c r="B166" s="247"/>
      <c r="C166" s="196"/>
      <c r="D166" s="196"/>
      <c r="E166" s="196"/>
      <c r="F166" s="196"/>
      <c r="G166" s="190"/>
      <c r="H166" s="247"/>
      <c r="I166" s="280"/>
      <c r="J166" s="5" t="s">
        <v>895</v>
      </c>
      <c r="K166" s="217"/>
      <c r="L166" s="217"/>
      <c r="M166" s="3" t="s">
        <v>1184</v>
      </c>
      <c r="N166" s="7">
        <v>9</v>
      </c>
      <c r="O166" s="21" t="s">
        <v>1012</v>
      </c>
      <c r="P166" s="26">
        <f>P163</f>
        <v>64</v>
      </c>
      <c r="Q166" s="8">
        <v>1</v>
      </c>
      <c r="R166" s="6" t="s">
        <v>1173</v>
      </c>
      <c r="S166" s="25">
        <v>9.37</v>
      </c>
      <c r="T166" s="289">
        <v>313.28</v>
      </c>
      <c r="U166" s="289">
        <v>219.29599999999996</v>
      </c>
      <c r="V166" s="8">
        <v>0.7</v>
      </c>
    </row>
    <row r="167" spans="1:22" ht="45.75" thickBot="1">
      <c r="A167" s="248"/>
      <c r="B167" s="248"/>
      <c r="C167" s="197"/>
      <c r="D167" s="197"/>
      <c r="E167" s="197"/>
      <c r="F167" s="197"/>
      <c r="G167" s="191"/>
      <c r="H167" s="248"/>
      <c r="I167" s="281"/>
      <c r="J167" s="144" t="s">
        <v>896</v>
      </c>
      <c r="K167" s="218"/>
      <c r="L167" s="218"/>
      <c r="M167" s="132" t="s">
        <v>711</v>
      </c>
      <c r="N167" s="150">
        <v>10</v>
      </c>
      <c r="O167" s="151" t="s">
        <v>1012</v>
      </c>
      <c r="P167" s="152">
        <f>P163</f>
        <v>64</v>
      </c>
      <c r="Q167" s="124">
        <v>1</v>
      </c>
      <c r="R167" s="153" t="s">
        <v>1173</v>
      </c>
      <c r="S167" s="154">
        <v>9.37</v>
      </c>
      <c r="T167" s="290">
        <v>564.8</v>
      </c>
      <c r="U167" s="290">
        <v>395.36</v>
      </c>
      <c r="V167" s="132">
        <v>0.7</v>
      </c>
    </row>
    <row r="168" spans="1:22" ht="45.75" thickTop="1">
      <c r="A168" s="245" t="s">
        <v>1169</v>
      </c>
      <c r="B168" s="246" t="s">
        <v>1179</v>
      </c>
      <c r="C168" s="246" t="s">
        <v>1180</v>
      </c>
      <c r="D168" s="195"/>
      <c r="E168" s="195" t="s">
        <v>1116</v>
      </c>
      <c r="F168" s="195" t="s">
        <v>1172</v>
      </c>
      <c r="G168" s="189" t="s">
        <v>837</v>
      </c>
      <c r="H168" s="245" t="s">
        <v>31</v>
      </c>
      <c r="I168" s="271">
        <v>7</v>
      </c>
      <c r="J168" s="137" t="s">
        <v>872</v>
      </c>
      <c r="K168" s="216" t="s">
        <v>1141</v>
      </c>
      <c r="L168" s="216" t="s">
        <v>1180</v>
      </c>
      <c r="M168" s="139" t="s">
        <v>1181</v>
      </c>
      <c r="N168" s="157">
        <v>6</v>
      </c>
      <c r="O168" s="156" t="s">
        <v>1013</v>
      </c>
      <c r="P168" s="158">
        <f>3*8</f>
        <v>24</v>
      </c>
      <c r="Q168" s="123">
        <v>1</v>
      </c>
      <c r="R168" s="125" t="s">
        <v>1144</v>
      </c>
      <c r="S168" s="143">
        <v>9.37</v>
      </c>
      <c r="T168" s="291">
        <v>224.88</v>
      </c>
      <c r="U168" s="291">
        <v>157.416</v>
      </c>
      <c r="V168" s="138">
        <v>0.7</v>
      </c>
    </row>
    <row r="169" spans="1:22" ht="45">
      <c r="A169" s="247"/>
      <c r="B169" s="247"/>
      <c r="C169" s="196"/>
      <c r="D169" s="196"/>
      <c r="E169" s="196"/>
      <c r="F169" s="196"/>
      <c r="G169" s="190"/>
      <c r="H169" s="247"/>
      <c r="I169" s="280"/>
      <c r="J169" s="5" t="s">
        <v>873</v>
      </c>
      <c r="K169" s="217"/>
      <c r="L169" s="217"/>
      <c r="M169" s="3" t="s">
        <v>1182</v>
      </c>
      <c r="N169" s="7">
        <v>9</v>
      </c>
      <c r="O169" s="21" t="s">
        <v>1013</v>
      </c>
      <c r="P169" s="26">
        <f>P168</f>
        <v>24</v>
      </c>
      <c r="Q169" s="8">
        <v>1</v>
      </c>
      <c r="R169" s="6" t="s">
        <v>1173</v>
      </c>
      <c r="S169" s="25">
        <f>S168</f>
        <v>9.37</v>
      </c>
      <c r="T169" s="289">
        <v>114.12</v>
      </c>
      <c r="U169" s="289">
        <v>79.884</v>
      </c>
      <c r="V169" s="8">
        <v>0.7</v>
      </c>
    </row>
    <row r="170" spans="1:22" ht="45">
      <c r="A170" s="247"/>
      <c r="B170" s="247"/>
      <c r="C170" s="196"/>
      <c r="D170" s="196"/>
      <c r="E170" s="196"/>
      <c r="F170" s="196"/>
      <c r="G170" s="190"/>
      <c r="H170" s="247"/>
      <c r="I170" s="280"/>
      <c r="J170" s="5" t="s">
        <v>874</v>
      </c>
      <c r="K170" s="217"/>
      <c r="L170" s="217"/>
      <c r="M170" s="3" t="s">
        <v>1183</v>
      </c>
      <c r="N170" s="7">
        <v>9</v>
      </c>
      <c r="O170" s="21" t="s">
        <v>1017</v>
      </c>
      <c r="P170" s="26">
        <v>3</v>
      </c>
      <c r="Q170" s="8">
        <v>1</v>
      </c>
      <c r="R170" s="6" t="s">
        <v>1173</v>
      </c>
      <c r="S170" s="25">
        <f>S169</f>
        <v>9.37</v>
      </c>
      <c r="T170" s="289">
        <v>103528.11</v>
      </c>
      <c r="U170" s="289">
        <v>72469.67700000001</v>
      </c>
      <c r="V170" s="2">
        <v>0.7</v>
      </c>
    </row>
    <row r="171" spans="1:22" ht="45">
      <c r="A171" s="247"/>
      <c r="B171" s="247"/>
      <c r="C171" s="196"/>
      <c r="D171" s="196"/>
      <c r="E171" s="196"/>
      <c r="F171" s="196"/>
      <c r="G171" s="190"/>
      <c r="H171" s="247"/>
      <c r="I171" s="280"/>
      <c r="J171" s="5" t="s">
        <v>875</v>
      </c>
      <c r="K171" s="217"/>
      <c r="L171" s="217"/>
      <c r="M171" s="3" t="s">
        <v>1184</v>
      </c>
      <c r="N171" s="7">
        <v>9</v>
      </c>
      <c r="O171" s="21" t="s">
        <v>1013</v>
      </c>
      <c r="P171" s="26">
        <f>P168</f>
        <v>24</v>
      </c>
      <c r="Q171" s="8">
        <v>1</v>
      </c>
      <c r="R171" s="6" t="s">
        <v>1173</v>
      </c>
      <c r="S171" s="25">
        <v>9.37</v>
      </c>
      <c r="T171" s="289">
        <v>117.48</v>
      </c>
      <c r="U171" s="289">
        <v>82.23599999999999</v>
      </c>
      <c r="V171" s="8">
        <v>0.7</v>
      </c>
    </row>
    <row r="172" spans="1:22" ht="45.75" thickBot="1">
      <c r="A172" s="248"/>
      <c r="B172" s="248"/>
      <c r="C172" s="197"/>
      <c r="D172" s="197"/>
      <c r="E172" s="197"/>
      <c r="F172" s="197"/>
      <c r="G172" s="191"/>
      <c r="H172" s="248"/>
      <c r="I172" s="281"/>
      <c r="J172" s="144" t="s">
        <v>876</v>
      </c>
      <c r="K172" s="218"/>
      <c r="L172" s="218"/>
      <c r="M172" s="132" t="s">
        <v>711</v>
      </c>
      <c r="N172" s="150">
        <v>10</v>
      </c>
      <c r="O172" s="151" t="s">
        <v>1013</v>
      </c>
      <c r="P172" s="152">
        <f>P168</f>
        <v>24</v>
      </c>
      <c r="Q172" s="124">
        <v>1</v>
      </c>
      <c r="R172" s="153" t="s">
        <v>1173</v>
      </c>
      <c r="S172" s="154">
        <v>9.37</v>
      </c>
      <c r="T172" s="290">
        <v>211.8</v>
      </c>
      <c r="U172" s="290">
        <v>148.26</v>
      </c>
      <c r="V172" s="132">
        <v>0.7</v>
      </c>
    </row>
    <row r="173" spans="1:22" ht="34.5" thickTop="1">
      <c r="A173" s="246" t="s">
        <v>1169</v>
      </c>
      <c r="B173" s="246" t="s">
        <v>1179</v>
      </c>
      <c r="C173" s="246" t="s">
        <v>1180</v>
      </c>
      <c r="D173" s="195"/>
      <c r="E173" s="195" t="s">
        <v>1116</v>
      </c>
      <c r="F173" s="195" t="s">
        <v>1172</v>
      </c>
      <c r="G173" s="189" t="s">
        <v>834</v>
      </c>
      <c r="H173" s="245" t="s">
        <v>32</v>
      </c>
      <c r="I173" s="271">
        <v>7</v>
      </c>
      <c r="J173" s="137" t="s">
        <v>877</v>
      </c>
      <c r="K173" s="216" t="s">
        <v>1141</v>
      </c>
      <c r="L173" s="216" t="s">
        <v>1180</v>
      </c>
      <c r="M173" s="139" t="s">
        <v>1181</v>
      </c>
      <c r="N173" s="157">
        <v>6</v>
      </c>
      <c r="O173" s="156" t="s">
        <v>1014</v>
      </c>
      <c r="P173" s="159">
        <f>292*5</f>
        <v>1460</v>
      </c>
      <c r="Q173" s="123">
        <v>1</v>
      </c>
      <c r="R173" s="125" t="s">
        <v>1144</v>
      </c>
      <c r="S173" s="143">
        <v>5.28</v>
      </c>
      <c r="T173" s="291">
        <v>7708.8</v>
      </c>
      <c r="U173" s="291">
        <v>5396.16</v>
      </c>
      <c r="V173" s="138">
        <v>0.7</v>
      </c>
    </row>
    <row r="174" spans="1:22" ht="33.75">
      <c r="A174" s="247"/>
      <c r="B174" s="247"/>
      <c r="C174" s="196"/>
      <c r="D174" s="196"/>
      <c r="E174" s="196"/>
      <c r="F174" s="196"/>
      <c r="G174" s="190"/>
      <c r="H174" s="247"/>
      <c r="I174" s="280"/>
      <c r="J174" s="9" t="s">
        <v>878</v>
      </c>
      <c r="K174" s="217"/>
      <c r="L174" s="217"/>
      <c r="M174" s="3" t="s">
        <v>1182</v>
      </c>
      <c r="N174" s="7">
        <v>9</v>
      </c>
      <c r="O174" s="21" t="s">
        <v>1014</v>
      </c>
      <c r="P174" s="25">
        <f>P173</f>
        <v>1460</v>
      </c>
      <c r="Q174" s="8">
        <v>1</v>
      </c>
      <c r="R174" s="6" t="s">
        <v>1173</v>
      </c>
      <c r="S174" s="25">
        <v>5.28</v>
      </c>
      <c r="T174" s="289">
        <v>3956.6</v>
      </c>
      <c r="U174" s="289">
        <v>2769.62</v>
      </c>
      <c r="V174" s="8">
        <v>0.7</v>
      </c>
    </row>
    <row r="175" spans="1:22" ht="45">
      <c r="A175" s="247"/>
      <c r="B175" s="247"/>
      <c r="C175" s="196"/>
      <c r="D175" s="196"/>
      <c r="E175" s="196"/>
      <c r="F175" s="196"/>
      <c r="G175" s="190"/>
      <c r="H175" s="247"/>
      <c r="I175" s="280"/>
      <c r="J175" s="9" t="s">
        <v>879</v>
      </c>
      <c r="K175" s="217"/>
      <c r="L175" s="217"/>
      <c r="M175" s="3" t="s">
        <v>1183</v>
      </c>
      <c r="N175" s="7">
        <v>9</v>
      </c>
      <c r="O175" s="21" t="s">
        <v>1017</v>
      </c>
      <c r="P175" s="25">
        <v>292</v>
      </c>
      <c r="Q175" s="8">
        <v>1</v>
      </c>
      <c r="R175" s="6" t="s">
        <v>1173</v>
      </c>
      <c r="S175" s="25">
        <v>5.28</v>
      </c>
      <c r="T175" s="289">
        <v>410341.76</v>
      </c>
      <c r="U175" s="289">
        <v>287239.23199999996</v>
      </c>
      <c r="V175" s="2">
        <v>0.7</v>
      </c>
    </row>
    <row r="176" spans="1:22" ht="45">
      <c r="A176" s="247"/>
      <c r="B176" s="247"/>
      <c r="C176" s="196"/>
      <c r="D176" s="196"/>
      <c r="E176" s="196"/>
      <c r="F176" s="196"/>
      <c r="G176" s="190"/>
      <c r="H176" s="247"/>
      <c r="I176" s="280"/>
      <c r="J176" s="9" t="s">
        <v>880</v>
      </c>
      <c r="K176" s="217"/>
      <c r="L176" s="217"/>
      <c r="M176" s="3" t="s">
        <v>1184</v>
      </c>
      <c r="N176" s="7">
        <v>9</v>
      </c>
      <c r="O176" s="21" t="s">
        <v>1014</v>
      </c>
      <c r="P176" s="25">
        <f>P173</f>
        <v>1460</v>
      </c>
      <c r="Q176" s="8">
        <v>1</v>
      </c>
      <c r="R176" s="6" t="s">
        <v>1173</v>
      </c>
      <c r="S176" s="25">
        <v>5.28</v>
      </c>
      <c r="T176" s="289">
        <v>4161</v>
      </c>
      <c r="U176" s="289">
        <v>2912.7</v>
      </c>
      <c r="V176" s="8">
        <v>0.7</v>
      </c>
    </row>
    <row r="177" spans="1:22" ht="45.75" thickBot="1">
      <c r="A177" s="248"/>
      <c r="B177" s="248"/>
      <c r="C177" s="197"/>
      <c r="D177" s="197"/>
      <c r="E177" s="197"/>
      <c r="F177" s="197"/>
      <c r="G177" s="191"/>
      <c r="H177" s="248"/>
      <c r="I177" s="281"/>
      <c r="J177" s="145" t="s">
        <v>881</v>
      </c>
      <c r="K177" s="218"/>
      <c r="L177" s="218"/>
      <c r="M177" s="132" t="s">
        <v>711</v>
      </c>
      <c r="N177" s="150">
        <v>10</v>
      </c>
      <c r="O177" s="151" t="s">
        <v>1014</v>
      </c>
      <c r="P177" s="154">
        <f>P173</f>
        <v>1460</v>
      </c>
      <c r="Q177" s="124">
        <v>1</v>
      </c>
      <c r="R177" s="153" t="s">
        <v>1173</v>
      </c>
      <c r="S177" s="154">
        <v>5.28</v>
      </c>
      <c r="T177" s="290">
        <v>9898.8</v>
      </c>
      <c r="U177" s="290">
        <v>6929.16</v>
      </c>
      <c r="V177" s="132">
        <v>0.7</v>
      </c>
    </row>
    <row r="178" spans="1:22" ht="45.75" thickTop="1">
      <c r="A178" s="246" t="s">
        <v>1169</v>
      </c>
      <c r="B178" s="246" t="s">
        <v>1179</v>
      </c>
      <c r="C178" s="246" t="s">
        <v>1180</v>
      </c>
      <c r="D178" s="195"/>
      <c r="E178" s="195" t="s">
        <v>1116</v>
      </c>
      <c r="F178" s="195" t="s">
        <v>1172</v>
      </c>
      <c r="G178" s="189" t="s">
        <v>844</v>
      </c>
      <c r="H178" s="245" t="s">
        <v>712</v>
      </c>
      <c r="I178" s="271">
        <v>7</v>
      </c>
      <c r="J178" s="137" t="s">
        <v>857</v>
      </c>
      <c r="K178" s="216" t="s">
        <v>1141</v>
      </c>
      <c r="L178" s="216" t="s">
        <v>1180</v>
      </c>
      <c r="M178" s="139" t="s">
        <v>1181</v>
      </c>
      <c r="N178" s="157">
        <v>6</v>
      </c>
      <c r="O178" s="156" t="s">
        <v>1015</v>
      </c>
      <c r="P178" s="159">
        <f>40*5</f>
        <v>200</v>
      </c>
      <c r="Q178" s="123">
        <v>1</v>
      </c>
      <c r="R178" s="125" t="s">
        <v>1144</v>
      </c>
      <c r="S178" s="143">
        <v>5.28</v>
      </c>
      <c r="T178" s="291">
        <v>1056</v>
      </c>
      <c r="U178" s="291">
        <v>739.2</v>
      </c>
      <c r="V178" s="138">
        <v>0.7</v>
      </c>
    </row>
    <row r="179" spans="1:22" ht="45">
      <c r="A179" s="247"/>
      <c r="B179" s="247"/>
      <c r="C179" s="196"/>
      <c r="D179" s="196"/>
      <c r="E179" s="196"/>
      <c r="F179" s="196"/>
      <c r="G179" s="190"/>
      <c r="H179" s="247"/>
      <c r="I179" s="280"/>
      <c r="J179" s="9" t="s">
        <v>858</v>
      </c>
      <c r="K179" s="217"/>
      <c r="L179" s="217"/>
      <c r="M179" s="3" t="s">
        <v>1182</v>
      </c>
      <c r="N179" s="7">
        <v>9</v>
      </c>
      <c r="O179" s="21" t="s">
        <v>1015</v>
      </c>
      <c r="P179" s="25">
        <f>P178</f>
        <v>200</v>
      </c>
      <c r="Q179" s="8">
        <v>1</v>
      </c>
      <c r="R179" s="6" t="s">
        <v>1173</v>
      </c>
      <c r="S179" s="25">
        <v>5.28</v>
      </c>
      <c r="T179" s="289">
        <v>542</v>
      </c>
      <c r="U179" s="289">
        <v>379.4</v>
      </c>
      <c r="V179" s="8">
        <v>0.7</v>
      </c>
    </row>
    <row r="180" spans="1:22" ht="45">
      <c r="A180" s="247"/>
      <c r="B180" s="247"/>
      <c r="C180" s="196"/>
      <c r="D180" s="196"/>
      <c r="E180" s="196"/>
      <c r="F180" s="196"/>
      <c r="G180" s="190"/>
      <c r="H180" s="247"/>
      <c r="I180" s="280"/>
      <c r="J180" s="9" t="s">
        <v>859</v>
      </c>
      <c r="K180" s="217"/>
      <c r="L180" s="217"/>
      <c r="M180" s="3" t="s">
        <v>1183</v>
      </c>
      <c r="N180" s="7">
        <v>9</v>
      </c>
      <c r="O180" s="21" t="s">
        <v>1017</v>
      </c>
      <c r="P180" s="25">
        <v>40</v>
      </c>
      <c r="Q180" s="8">
        <v>1</v>
      </c>
      <c r="R180" s="6" t="s">
        <v>1173</v>
      </c>
      <c r="S180" s="25">
        <v>5.28</v>
      </c>
      <c r="T180" s="289">
        <v>68211.2</v>
      </c>
      <c r="U180" s="289">
        <v>47747.84</v>
      </c>
      <c r="V180" s="2">
        <v>0.7</v>
      </c>
    </row>
    <row r="181" spans="1:22" ht="45">
      <c r="A181" s="247"/>
      <c r="B181" s="247"/>
      <c r="C181" s="196"/>
      <c r="D181" s="196"/>
      <c r="E181" s="196"/>
      <c r="F181" s="196"/>
      <c r="G181" s="190"/>
      <c r="H181" s="247"/>
      <c r="I181" s="280"/>
      <c r="J181" s="9" t="s">
        <v>860</v>
      </c>
      <c r="K181" s="217"/>
      <c r="L181" s="217"/>
      <c r="M181" s="3" t="s">
        <v>1184</v>
      </c>
      <c r="N181" s="7">
        <v>9</v>
      </c>
      <c r="O181" s="21" t="s">
        <v>1015</v>
      </c>
      <c r="P181" s="25">
        <f>P178</f>
        <v>200</v>
      </c>
      <c r="Q181" s="8">
        <v>1</v>
      </c>
      <c r="R181" s="6" t="s">
        <v>1173</v>
      </c>
      <c r="S181" s="25">
        <v>5.28</v>
      </c>
      <c r="T181" s="289">
        <v>570</v>
      </c>
      <c r="U181" s="289">
        <v>399</v>
      </c>
      <c r="V181" s="8">
        <v>0.7</v>
      </c>
    </row>
    <row r="182" spans="1:22" ht="45.75" thickBot="1">
      <c r="A182" s="248"/>
      <c r="B182" s="248"/>
      <c r="C182" s="197"/>
      <c r="D182" s="197"/>
      <c r="E182" s="197"/>
      <c r="F182" s="197"/>
      <c r="G182" s="191"/>
      <c r="H182" s="248"/>
      <c r="I182" s="281"/>
      <c r="J182" s="145" t="s">
        <v>861</v>
      </c>
      <c r="K182" s="218"/>
      <c r="L182" s="218"/>
      <c r="M182" s="132" t="s">
        <v>711</v>
      </c>
      <c r="N182" s="150">
        <v>10</v>
      </c>
      <c r="O182" s="151" t="s">
        <v>1015</v>
      </c>
      <c r="P182" s="154">
        <f>P178</f>
        <v>200</v>
      </c>
      <c r="Q182" s="124">
        <v>1</v>
      </c>
      <c r="R182" s="153" t="s">
        <v>1173</v>
      </c>
      <c r="S182" s="154">
        <v>5.28</v>
      </c>
      <c r="T182" s="290">
        <v>1356</v>
      </c>
      <c r="U182" s="290">
        <v>949.2</v>
      </c>
      <c r="V182" s="132">
        <v>0.7</v>
      </c>
    </row>
    <row r="183" spans="1:22" ht="45.75" thickTop="1">
      <c r="A183" s="246" t="s">
        <v>1169</v>
      </c>
      <c r="B183" s="246" t="s">
        <v>1179</v>
      </c>
      <c r="C183" s="246" t="s">
        <v>1180</v>
      </c>
      <c r="D183" s="195"/>
      <c r="E183" s="195" t="s">
        <v>1116</v>
      </c>
      <c r="F183" s="195" t="s">
        <v>1172</v>
      </c>
      <c r="G183" s="189" t="s">
        <v>838</v>
      </c>
      <c r="H183" s="245" t="s">
        <v>33</v>
      </c>
      <c r="I183" s="271">
        <v>7</v>
      </c>
      <c r="J183" s="137" t="s">
        <v>867</v>
      </c>
      <c r="K183" s="216" t="s">
        <v>1141</v>
      </c>
      <c r="L183" s="216" t="s">
        <v>1180</v>
      </c>
      <c r="M183" s="139" t="s">
        <v>1181</v>
      </c>
      <c r="N183" s="157">
        <v>6</v>
      </c>
      <c r="O183" s="156" t="s">
        <v>1016</v>
      </c>
      <c r="P183" s="158">
        <f>515*8</f>
        <v>4120</v>
      </c>
      <c r="Q183" s="123">
        <v>1</v>
      </c>
      <c r="R183" s="125" t="s">
        <v>1144</v>
      </c>
      <c r="S183" s="143">
        <v>9.37</v>
      </c>
      <c r="T183" s="291">
        <v>38604.4</v>
      </c>
      <c r="U183" s="291">
        <v>27023.08</v>
      </c>
      <c r="V183" s="138">
        <v>0.7</v>
      </c>
    </row>
    <row r="184" spans="1:22" ht="45">
      <c r="A184" s="247"/>
      <c r="B184" s="247"/>
      <c r="C184" s="196"/>
      <c r="D184" s="196"/>
      <c r="E184" s="196"/>
      <c r="F184" s="196"/>
      <c r="G184" s="190"/>
      <c r="H184" s="247"/>
      <c r="I184" s="280"/>
      <c r="J184" s="5" t="s">
        <v>868</v>
      </c>
      <c r="K184" s="217"/>
      <c r="L184" s="217"/>
      <c r="M184" s="3" t="s">
        <v>1182</v>
      </c>
      <c r="N184" s="7">
        <v>9</v>
      </c>
      <c r="O184" s="21" t="s">
        <v>1016</v>
      </c>
      <c r="P184" s="26">
        <f>P183</f>
        <v>4120</v>
      </c>
      <c r="Q184" s="8">
        <v>1</v>
      </c>
      <c r="R184" s="6" t="s">
        <v>1173</v>
      </c>
      <c r="S184" s="25">
        <f>S183</f>
        <v>9.37</v>
      </c>
      <c r="T184" s="289">
        <v>19590.6</v>
      </c>
      <c r="U184" s="289">
        <v>13713.42</v>
      </c>
      <c r="V184" s="8">
        <v>0.7</v>
      </c>
    </row>
    <row r="185" spans="1:22" ht="45">
      <c r="A185" s="247"/>
      <c r="B185" s="247"/>
      <c r="C185" s="196"/>
      <c r="D185" s="196"/>
      <c r="E185" s="196"/>
      <c r="F185" s="196"/>
      <c r="G185" s="190"/>
      <c r="H185" s="247"/>
      <c r="I185" s="280"/>
      <c r="J185" s="5" t="s">
        <v>869</v>
      </c>
      <c r="K185" s="217"/>
      <c r="L185" s="217"/>
      <c r="M185" s="3" t="s">
        <v>1183</v>
      </c>
      <c r="N185" s="7">
        <v>9</v>
      </c>
      <c r="O185" s="21" t="s">
        <v>1017</v>
      </c>
      <c r="P185" s="26">
        <v>515</v>
      </c>
      <c r="Q185" s="8">
        <v>1</v>
      </c>
      <c r="R185" s="6" t="s">
        <v>1173</v>
      </c>
      <c r="S185" s="25">
        <f>S184</f>
        <v>9.37</v>
      </c>
      <c r="T185" s="289">
        <v>2888825.55</v>
      </c>
      <c r="U185" s="289">
        <v>2022177.8849999998</v>
      </c>
      <c r="V185" s="2">
        <v>0.7</v>
      </c>
    </row>
    <row r="186" spans="1:22" ht="45">
      <c r="A186" s="247"/>
      <c r="B186" s="247"/>
      <c r="C186" s="196"/>
      <c r="D186" s="196"/>
      <c r="E186" s="196"/>
      <c r="F186" s="196"/>
      <c r="G186" s="190"/>
      <c r="H186" s="247"/>
      <c r="I186" s="280"/>
      <c r="J186" s="5" t="s">
        <v>870</v>
      </c>
      <c r="K186" s="217"/>
      <c r="L186" s="217"/>
      <c r="M186" s="3" t="s">
        <v>1184</v>
      </c>
      <c r="N186" s="7">
        <v>9</v>
      </c>
      <c r="O186" s="21" t="s">
        <v>1016</v>
      </c>
      <c r="P186" s="26">
        <f>P183</f>
        <v>4120</v>
      </c>
      <c r="Q186" s="8">
        <v>1</v>
      </c>
      <c r="R186" s="6" t="s">
        <v>1173</v>
      </c>
      <c r="S186" s="25">
        <v>9.37</v>
      </c>
      <c r="T186" s="289">
        <v>20167.4</v>
      </c>
      <c r="U186" s="289">
        <v>14117.18</v>
      </c>
      <c r="V186" s="8">
        <v>0.7</v>
      </c>
    </row>
    <row r="187" spans="1:22" ht="45.75" thickBot="1">
      <c r="A187" s="248"/>
      <c r="B187" s="248"/>
      <c r="C187" s="197"/>
      <c r="D187" s="197"/>
      <c r="E187" s="197"/>
      <c r="F187" s="197"/>
      <c r="G187" s="191"/>
      <c r="H187" s="248"/>
      <c r="I187" s="281"/>
      <c r="J187" s="144" t="s">
        <v>871</v>
      </c>
      <c r="K187" s="218"/>
      <c r="L187" s="218"/>
      <c r="M187" s="132" t="s">
        <v>711</v>
      </c>
      <c r="N187" s="150">
        <v>10</v>
      </c>
      <c r="O187" s="151" t="s">
        <v>1016</v>
      </c>
      <c r="P187" s="152">
        <f>P183</f>
        <v>4120</v>
      </c>
      <c r="Q187" s="124">
        <v>1</v>
      </c>
      <c r="R187" s="153" t="s">
        <v>1173</v>
      </c>
      <c r="S187" s="154">
        <v>9.37</v>
      </c>
      <c r="T187" s="290">
        <v>36359</v>
      </c>
      <c r="U187" s="290">
        <v>25451.3</v>
      </c>
      <c r="V187" s="132">
        <v>0.7</v>
      </c>
    </row>
    <row r="188" spans="1:22" ht="45.75" thickTop="1">
      <c r="A188" s="246" t="s">
        <v>1169</v>
      </c>
      <c r="B188" s="246" t="s">
        <v>1179</v>
      </c>
      <c r="C188" s="246" t="s">
        <v>1180</v>
      </c>
      <c r="D188" s="195"/>
      <c r="E188" s="195" t="s">
        <v>1116</v>
      </c>
      <c r="F188" s="195" t="s">
        <v>1172</v>
      </c>
      <c r="G188" s="189" t="s">
        <v>839</v>
      </c>
      <c r="H188" s="245" t="s">
        <v>34</v>
      </c>
      <c r="I188" s="271">
        <v>7</v>
      </c>
      <c r="J188" s="137" t="s">
        <v>862</v>
      </c>
      <c r="K188" s="216" t="s">
        <v>1141</v>
      </c>
      <c r="L188" s="216" t="s">
        <v>1180</v>
      </c>
      <c r="M188" s="139" t="s">
        <v>1181</v>
      </c>
      <c r="N188" s="157">
        <v>6</v>
      </c>
      <c r="O188" s="156" t="s">
        <v>1033</v>
      </c>
      <c r="P188" s="158">
        <f>20*8</f>
        <v>160</v>
      </c>
      <c r="Q188" s="123">
        <v>1</v>
      </c>
      <c r="R188" s="125" t="s">
        <v>1144</v>
      </c>
      <c r="S188" s="143">
        <v>9.37</v>
      </c>
      <c r="T188" s="291">
        <v>1499.2</v>
      </c>
      <c r="U188" s="291">
        <v>1049.44</v>
      </c>
      <c r="V188" s="138">
        <v>0.7</v>
      </c>
    </row>
    <row r="189" spans="1:22" ht="45">
      <c r="A189" s="247"/>
      <c r="B189" s="247"/>
      <c r="C189" s="196"/>
      <c r="D189" s="196"/>
      <c r="E189" s="196"/>
      <c r="F189" s="196"/>
      <c r="G189" s="190"/>
      <c r="H189" s="247"/>
      <c r="I189" s="280"/>
      <c r="J189" s="5" t="s">
        <v>863</v>
      </c>
      <c r="K189" s="217"/>
      <c r="L189" s="217"/>
      <c r="M189" s="3" t="s">
        <v>1182</v>
      </c>
      <c r="N189" s="7">
        <v>9</v>
      </c>
      <c r="O189" s="21" t="s">
        <v>1033</v>
      </c>
      <c r="P189" s="26">
        <f>P188</f>
        <v>160</v>
      </c>
      <c r="Q189" s="8">
        <v>1</v>
      </c>
      <c r="R189" s="6" t="s">
        <v>1173</v>
      </c>
      <c r="S189" s="31">
        <v>9.37</v>
      </c>
      <c r="T189" s="289">
        <v>760.8</v>
      </c>
      <c r="U189" s="289">
        <v>532.56</v>
      </c>
      <c r="V189" s="8">
        <v>0.7</v>
      </c>
    </row>
    <row r="190" spans="1:22" ht="45">
      <c r="A190" s="247"/>
      <c r="B190" s="247"/>
      <c r="C190" s="196"/>
      <c r="D190" s="196"/>
      <c r="E190" s="196"/>
      <c r="F190" s="196"/>
      <c r="G190" s="190"/>
      <c r="H190" s="247"/>
      <c r="I190" s="280"/>
      <c r="J190" s="5" t="s">
        <v>864</v>
      </c>
      <c r="K190" s="217"/>
      <c r="L190" s="217"/>
      <c r="M190" s="3" t="s">
        <v>1183</v>
      </c>
      <c r="N190" s="7">
        <v>9</v>
      </c>
      <c r="O190" s="21" t="s">
        <v>1017</v>
      </c>
      <c r="P190" s="26">
        <v>20</v>
      </c>
      <c r="Q190" s="8">
        <v>1</v>
      </c>
      <c r="R190" s="6" t="s">
        <v>1173</v>
      </c>
      <c r="S190" s="31">
        <v>9.37</v>
      </c>
      <c r="T190" s="289">
        <v>200187.4</v>
      </c>
      <c r="U190" s="289">
        <v>140131.18</v>
      </c>
      <c r="V190" s="2">
        <v>0.7</v>
      </c>
    </row>
    <row r="191" spans="1:22" ht="45">
      <c r="A191" s="247"/>
      <c r="B191" s="247"/>
      <c r="C191" s="196"/>
      <c r="D191" s="196"/>
      <c r="E191" s="196"/>
      <c r="F191" s="196"/>
      <c r="G191" s="190"/>
      <c r="H191" s="247"/>
      <c r="I191" s="280"/>
      <c r="J191" s="5" t="s">
        <v>865</v>
      </c>
      <c r="K191" s="217"/>
      <c r="L191" s="217"/>
      <c r="M191" s="3" t="s">
        <v>1184</v>
      </c>
      <c r="N191" s="7">
        <v>9</v>
      </c>
      <c r="O191" s="21" t="s">
        <v>1033</v>
      </c>
      <c r="P191" s="26">
        <f>P188</f>
        <v>160</v>
      </c>
      <c r="Q191" s="8">
        <v>1</v>
      </c>
      <c r="R191" s="6" t="s">
        <v>1173</v>
      </c>
      <c r="S191" s="25">
        <v>9.37</v>
      </c>
      <c r="T191" s="289">
        <v>783.2</v>
      </c>
      <c r="U191" s="289">
        <v>548.24</v>
      </c>
      <c r="V191" s="8">
        <v>0.7</v>
      </c>
    </row>
    <row r="192" spans="1:22" ht="45.75" thickBot="1">
      <c r="A192" s="248"/>
      <c r="B192" s="248"/>
      <c r="C192" s="197"/>
      <c r="D192" s="197"/>
      <c r="E192" s="197"/>
      <c r="F192" s="197"/>
      <c r="G192" s="191"/>
      <c r="H192" s="248"/>
      <c r="I192" s="281"/>
      <c r="J192" s="144" t="s">
        <v>866</v>
      </c>
      <c r="K192" s="218"/>
      <c r="L192" s="218"/>
      <c r="M192" s="132" t="s">
        <v>711</v>
      </c>
      <c r="N192" s="150">
        <v>10</v>
      </c>
      <c r="O192" s="151" t="s">
        <v>1033</v>
      </c>
      <c r="P192" s="152">
        <f>P188</f>
        <v>160</v>
      </c>
      <c r="Q192" s="124">
        <v>1</v>
      </c>
      <c r="R192" s="153" t="s">
        <v>1173</v>
      </c>
      <c r="S192" s="154">
        <v>9.37</v>
      </c>
      <c r="T192" s="290">
        <v>1412</v>
      </c>
      <c r="U192" s="290">
        <v>988.4</v>
      </c>
      <c r="V192" s="132">
        <v>0.7</v>
      </c>
    </row>
    <row r="193" spans="1:22" ht="45.75" thickTop="1">
      <c r="A193" s="246" t="s">
        <v>1169</v>
      </c>
      <c r="B193" s="246" t="s">
        <v>1179</v>
      </c>
      <c r="C193" s="246" t="s">
        <v>1180</v>
      </c>
      <c r="D193" s="195"/>
      <c r="E193" s="195" t="s">
        <v>1116</v>
      </c>
      <c r="F193" s="195" t="s">
        <v>1172</v>
      </c>
      <c r="G193" s="189" t="s">
        <v>845</v>
      </c>
      <c r="H193" s="245" t="s">
        <v>35</v>
      </c>
      <c r="I193" s="271">
        <v>7</v>
      </c>
      <c r="J193" s="137" t="s">
        <v>852</v>
      </c>
      <c r="K193" s="216" t="s">
        <v>1141</v>
      </c>
      <c r="L193" s="216" t="s">
        <v>1180</v>
      </c>
      <c r="M193" s="139" t="s">
        <v>1181</v>
      </c>
      <c r="N193" s="157">
        <v>6</v>
      </c>
      <c r="O193" s="156" t="s">
        <v>1034</v>
      </c>
      <c r="P193" s="159">
        <f>2972*5</f>
        <v>14860</v>
      </c>
      <c r="Q193" s="123">
        <v>1</v>
      </c>
      <c r="R193" s="125" t="s">
        <v>1144</v>
      </c>
      <c r="S193" s="143">
        <v>5.28</v>
      </c>
      <c r="T193" s="291">
        <v>78460.8</v>
      </c>
      <c r="U193" s="291">
        <v>54922.56</v>
      </c>
      <c r="V193" s="138">
        <v>0.7</v>
      </c>
    </row>
    <row r="194" spans="1:22" ht="45">
      <c r="A194" s="247"/>
      <c r="B194" s="247"/>
      <c r="C194" s="196"/>
      <c r="D194" s="196"/>
      <c r="E194" s="196"/>
      <c r="F194" s="196"/>
      <c r="G194" s="190"/>
      <c r="H194" s="247"/>
      <c r="I194" s="280"/>
      <c r="J194" s="9" t="s">
        <v>853</v>
      </c>
      <c r="K194" s="217"/>
      <c r="L194" s="217"/>
      <c r="M194" s="3" t="s">
        <v>1182</v>
      </c>
      <c r="N194" s="7">
        <v>9</v>
      </c>
      <c r="O194" s="21" t="s">
        <v>1034</v>
      </c>
      <c r="P194" s="25">
        <f>P193</f>
        <v>14860</v>
      </c>
      <c r="Q194" s="8">
        <v>1</v>
      </c>
      <c r="R194" s="6" t="s">
        <v>1173</v>
      </c>
      <c r="S194" s="25">
        <v>5.28</v>
      </c>
      <c r="T194" s="289">
        <v>40270.6</v>
      </c>
      <c r="U194" s="289">
        <v>28189.42</v>
      </c>
      <c r="V194" s="8">
        <v>0.7</v>
      </c>
    </row>
    <row r="195" spans="1:22" ht="45">
      <c r="A195" s="247"/>
      <c r="B195" s="247"/>
      <c r="C195" s="196"/>
      <c r="D195" s="196"/>
      <c r="E195" s="196"/>
      <c r="F195" s="196"/>
      <c r="G195" s="190"/>
      <c r="H195" s="247"/>
      <c r="I195" s="280"/>
      <c r="J195" s="9" t="s">
        <v>854</v>
      </c>
      <c r="K195" s="217"/>
      <c r="L195" s="217"/>
      <c r="M195" s="3" t="s">
        <v>1183</v>
      </c>
      <c r="N195" s="7">
        <v>9</v>
      </c>
      <c r="O195" s="21" t="s">
        <v>1017</v>
      </c>
      <c r="P195" s="25">
        <v>2972</v>
      </c>
      <c r="Q195" s="8">
        <v>1</v>
      </c>
      <c r="R195" s="6" t="s">
        <v>1173</v>
      </c>
      <c r="S195" s="25">
        <v>5.28</v>
      </c>
      <c r="T195" s="289">
        <v>16361692.16</v>
      </c>
      <c r="U195" s="289">
        <v>11453184.512</v>
      </c>
      <c r="V195" s="2">
        <v>0.7</v>
      </c>
    </row>
    <row r="196" spans="1:22" ht="45">
      <c r="A196" s="247"/>
      <c r="B196" s="247"/>
      <c r="C196" s="196"/>
      <c r="D196" s="196"/>
      <c r="E196" s="196"/>
      <c r="F196" s="196"/>
      <c r="G196" s="190"/>
      <c r="H196" s="247"/>
      <c r="I196" s="280"/>
      <c r="J196" s="9" t="s">
        <v>855</v>
      </c>
      <c r="K196" s="217"/>
      <c r="L196" s="217"/>
      <c r="M196" s="3" t="s">
        <v>1184</v>
      </c>
      <c r="N196" s="7">
        <v>9</v>
      </c>
      <c r="O196" s="21" t="s">
        <v>1034</v>
      </c>
      <c r="P196" s="25">
        <f>P193</f>
        <v>14860</v>
      </c>
      <c r="Q196" s="8">
        <v>1</v>
      </c>
      <c r="R196" s="6" t="s">
        <v>1173</v>
      </c>
      <c r="S196" s="25">
        <v>5.28</v>
      </c>
      <c r="T196" s="289">
        <v>42351</v>
      </c>
      <c r="U196" s="289">
        <v>29645.7</v>
      </c>
      <c r="V196" s="8">
        <v>0.7</v>
      </c>
    </row>
    <row r="197" spans="1:22" ht="45.75" thickBot="1">
      <c r="A197" s="248"/>
      <c r="B197" s="248"/>
      <c r="C197" s="197"/>
      <c r="D197" s="197"/>
      <c r="E197" s="197"/>
      <c r="F197" s="197"/>
      <c r="G197" s="191"/>
      <c r="H197" s="248"/>
      <c r="I197" s="281"/>
      <c r="J197" s="145" t="s">
        <v>856</v>
      </c>
      <c r="K197" s="218"/>
      <c r="L197" s="218"/>
      <c r="M197" s="132" t="s">
        <v>711</v>
      </c>
      <c r="N197" s="150">
        <v>10</v>
      </c>
      <c r="O197" s="151" t="s">
        <v>1034</v>
      </c>
      <c r="P197" s="154">
        <f>P193</f>
        <v>14860</v>
      </c>
      <c r="Q197" s="124">
        <v>1</v>
      </c>
      <c r="R197" s="153" t="s">
        <v>1173</v>
      </c>
      <c r="S197" s="154">
        <v>5.28</v>
      </c>
      <c r="T197" s="290">
        <v>100750.8</v>
      </c>
      <c r="U197" s="290">
        <v>70525.56</v>
      </c>
      <c r="V197" s="132">
        <v>0.7</v>
      </c>
    </row>
    <row r="198" spans="1:22" ht="45.75" thickTop="1">
      <c r="A198" s="246" t="s">
        <v>1169</v>
      </c>
      <c r="B198" s="246" t="s">
        <v>1179</v>
      </c>
      <c r="C198" s="246" t="s">
        <v>1180</v>
      </c>
      <c r="D198" s="195"/>
      <c r="E198" s="195" t="s">
        <v>1116</v>
      </c>
      <c r="F198" s="195" t="s">
        <v>1172</v>
      </c>
      <c r="G198" s="189" t="s">
        <v>846</v>
      </c>
      <c r="H198" s="245" t="s">
        <v>670</v>
      </c>
      <c r="I198" s="271">
        <v>7</v>
      </c>
      <c r="J198" s="137" t="s">
        <v>847</v>
      </c>
      <c r="K198" s="216" t="s">
        <v>1141</v>
      </c>
      <c r="L198" s="216" t="s">
        <v>1180</v>
      </c>
      <c r="M198" s="139" t="s">
        <v>1181</v>
      </c>
      <c r="N198" s="157">
        <v>6</v>
      </c>
      <c r="O198" s="156" t="s">
        <v>1035</v>
      </c>
      <c r="P198" s="159">
        <f>368*5</f>
        <v>1840</v>
      </c>
      <c r="Q198" s="123">
        <v>1</v>
      </c>
      <c r="R198" s="125" t="s">
        <v>1144</v>
      </c>
      <c r="S198" s="143">
        <v>5.28</v>
      </c>
      <c r="T198" s="291">
        <v>9715.2</v>
      </c>
      <c r="U198" s="291">
        <v>6800.64</v>
      </c>
      <c r="V198" s="138">
        <v>0.7</v>
      </c>
    </row>
    <row r="199" spans="1:22" ht="45">
      <c r="A199" s="247"/>
      <c r="B199" s="247"/>
      <c r="C199" s="196"/>
      <c r="D199" s="196"/>
      <c r="E199" s="196"/>
      <c r="F199" s="196"/>
      <c r="G199" s="190"/>
      <c r="H199" s="247"/>
      <c r="I199" s="280"/>
      <c r="J199" s="9" t="s">
        <v>848</v>
      </c>
      <c r="K199" s="217"/>
      <c r="L199" s="217"/>
      <c r="M199" s="3" t="s">
        <v>1182</v>
      </c>
      <c r="N199" s="7">
        <v>9</v>
      </c>
      <c r="O199" s="21" t="s">
        <v>1035</v>
      </c>
      <c r="P199" s="25">
        <f>P198</f>
        <v>1840</v>
      </c>
      <c r="Q199" s="8">
        <v>1</v>
      </c>
      <c r="R199" s="6" t="s">
        <v>1173</v>
      </c>
      <c r="S199" s="25">
        <v>5.28</v>
      </c>
      <c r="T199" s="289">
        <v>4986.4</v>
      </c>
      <c r="U199" s="289">
        <v>3490.48</v>
      </c>
      <c r="V199" s="8">
        <v>0.7</v>
      </c>
    </row>
    <row r="200" spans="1:22" ht="45">
      <c r="A200" s="247"/>
      <c r="B200" s="247"/>
      <c r="C200" s="196"/>
      <c r="D200" s="196"/>
      <c r="E200" s="196"/>
      <c r="F200" s="196"/>
      <c r="G200" s="190"/>
      <c r="H200" s="247"/>
      <c r="I200" s="280"/>
      <c r="J200" s="9" t="s">
        <v>849</v>
      </c>
      <c r="K200" s="217"/>
      <c r="L200" s="217"/>
      <c r="M200" s="3" t="s">
        <v>1183</v>
      </c>
      <c r="N200" s="7">
        <v>9</v>
      </c>
      <c r="O200" s="21" t="s">
        <v>1017</v>
      </c>
      <c r="P200" s="25">
        <v>368</v>
      </c>
      <c r="Q200" s="8">
        <v>1</v>
      </c>
      <c r="R200" s="6" t="s">
        <v>1173</v>
      </c>
      <c r="S200" s="25">
        <v>5.28</v>
      </c>
      <c r="T200" s="289">
        <v>1473943.04</v>
      </c>
      <c r="U200" s="289">
        <v>1031760.1279999999</v>
      </c>
      <c r="V200" s="2">
        <v>0.7</v>
      </c>
    </row>
    <row r="201" spans="1:22" ht="45">
      <c r="A201" s="247"/>
      <c r="B201" s="247"/>
      <c r="C201" s="196"/>
      <c r="D201" s="196"/>
      <c r="E201" s="196"/>
      <c r="F201" s="196"/>
      <c r="G201" s="190"/>
      <c r="H201" s="247"/>
      <c r="I201" s="280"/>
      <c r="J201" s="9" t="s">
        <v>850</v>
      </c>
      <c r="K201" s="217"/>
      <c r="L201" s="217"/>
      <c r="M201" s="3" t="s">
        <v>1184</v>
      </c>
      <c r="N201" s="7">
        <v>9</v>
      </c>
      <c r="O201" s="21" t="s">
        <v>1035</v>
      </c>
      <c r="P201" s="25">
        <f>P198</f>
        <v>1840</v>
      </c>
      <c r="Q201" s="8">
        <v>1</v>
      </c>
      <c r="R201" s="6" t="s">
        <v>1173</v>
      </c>
      <c r="S201" s="25">
        <v>5.28</v>
      </c>
      <c r="T201" s="289">
        <v>5244</v>
      </c>
      <c r="U201" s="289">
        <v>3670.8</v>
      </c>
      <c r="V201" s="8">
        <v>0.7</v>
      </c>
    </row>
    <row r="202" spans="1:22" ht="45.75" thickBot="1">
      <c r="A202" s="248"/>
      <c r="B202" s="248"/>
      <c r="C202" s="197"/>
      <c r="D202" s="197"/>
      <c r="E202" s="197"/>
      <c r="F202" s="197"/>
      <c r="G202" s="191"/>
      <c r="H202" s="248"/>
      <c r="I202" s="281"/>
      <c r="J202" s="145" t="s">
        <v>851</v>
      </c>
      <c r="K202" s="218"/>
      <c r="L202" s="218"/>
      <c r="M202" s="132" t="s">
        <v>711</v>
      </c>
      <c r="N202" s="150">
        <v>10</v>
      </c>
      <c r="O202" s="151" t="s">
        <v>1035</v>
      </c>
      <c r="P202" s="154">
        <f>P198</f>
        <v>1840</v>
      </c>
      <c r="Q202" s="124">
        <v>1</v>
      </c>
      <c r="R202" s="153" t="s">
        <v>1173</v>
      </c>
      <c r="S202" s="154">
        <v>5.28</v>
      </c>
      <c r="T202" s="290">
        <v>12475.2</v>
      </c>
      <c r="U202" s="290">
        <v>8732.64</v>
      </c>
      <c r="V202" s="132">
        <v>0.7</v>
      </c>
    </row>
    <row r="203" spans="1:22" ht="45.75" thickTop="1">
      <c r="A203" s="246" t="s">
        <v>1169</v>
      </c>
      <c r="B203" s="246" t="s">
        <v>1179</v>
      </c>
      <c r="C203" s="246" t="s">
        <v>1180</v>
      </c>
      <c r="D203" s="195"/>
      <c r="E203" s="195" t="s">
        <v>1116</v>
      </c>
      <c r="F203" s="195" t="s">
        <v>1172</v>
      </c>
      <c r="G203" s="189" t="s">
        <v>1003</v>
      </c>
      <c r="H203" s="245" t="s">
        <v>36</v>
      </c>
      <c r="I203" s="271">
        <v>7</v>
      </c>
      <c r="J203" s="137" t="s">
        <v>1004</v>
      </c>
      <c r="K203" s="216" t="s">
        <v>1141</v>
      </c>
      <c r="L203" s="216" t="s">
        <v>1180</v>
      </c>
      <c r="M203" s="139" t="s">
        <v>1181</v>
      </c>
      <c r="N203" s="157">
        <v>6</v>
      </c>
      <c r="O203" s="156" t="s">
        <v>1036</v>
      </c>
      <c r="P203" s="158">
        <f>448*8</f>
        <v>3584</v>
      </c>
      <c r="Q203" s="123">
        <v>1</v>
      </c>
      <c r="R203" s="125" t="s">
        <v>1144</v>
      </c>
      <c r="S203" s="143">
        <v>9.37</v>
      </c>
      <c r="T203" s="291">
        <v>33582.08</v>
      </c>
      <c r="U203" s="291">
        <v>23507.455999999995</v>
      </c>
      <c r="V203" s="138">
        <v>0.7</v>
      </c>
    </row>
    <row r="204" spans="1:22" ht="45">
      <c r="A204" s="247"/>
      <c r="B204" s="247"/>
      <c r="C204" s="196"/>
      <c r="D204" s="196"/>
      <c r="E204" s="196"/>
      <c r="F204" s="196"/>
      <c r="G204" s="190"/>
      <c r="H204" s="247"/>
      <c r="I204" s="280"/>
      <c r="J204" s="5" t="s">
        <v>1005</v>
      </c>
      <c r="K204" s="217"/>
      <c r="L204" s="217"/>
      <c r="M204" s="3" t="s">
        <v>1182</v>
      </c>
      <c r="N204" s="7">
        <v>9</v>
      </c>
      <c r="O204" s="21" t="s">
        <v>1036</v>
      </c>
      <c r="P204" s="26">
        <f>P203</f>
        <v>3584</v>
      </c>
      <c r="Q204" s="8">
        <v>1</v>
      </c>
      <c r="R204" s="6" t="s">
        <v>1173</v>
      </c>
      <c r="S204" s="25">
        <f>S203</f>
        <v>9.37</v>
      </c>
      <c r="T204" s="289">
        <v>17041.92</v>
      </c>
      <c r="U204" s="289">
        <v>11929.343999999997</v>
      </c>
      <c r="V204" s="8">
        <v>0.7</v>
      </c>
    </row>
    <row r="205" spans="1:22" ht="45">
      <c r="A205" s="247"/>
      <c r="B205" s="247"/>
      <c r="C205" s="196"/>
      <c r="D205" s="196"/>
      <c r="E205" s="196"/>
      <c r="F205" s="196"/>
      <c r="G205" s="190"/>
      <c r="H205" s="247"/>
      <c r="I205" s="280"/>
      <c r="J205" s="5" t="s">
        <v>1006</v>
      </c>
      <c r="K205" s="217"/>
      <c r="L205" s="217"/>
      <c r="M205" s="3" t="s">
        <v>1183</v>
      </c>
      <c r="N205" s="7">
        <v>9</v>
      </c>
      <c r="O205" s="14" t="s">
        <v>1017</v>
      </c>
      <c r="P205" s="26">
        <v>448</v>
      </c>
      <c r="Q205" s="8">
        <v>1</v>
      </c>
      <c r="R205" s="6" t="s">
        <v>1173</v>
      </c>
      <c r="S205" s="25">
        <f>S204</f>
        <v>9.37</v>
      </c>
      <c r="T205" s="289">
        <v>22404197.76</v>
      </c>
      <c r="U205" s="289">
        <v>15682938.432</v>
      </c>
      <c r="V205" s="2">
        <v>0.7</v>
      </c>
    </row>
    <row r="206" spans="1:22" ht="45">
      <c r="A206" s="247"/>
      <c r="B206" s="247"/>
      <c r="C206" s="196"/>
      <c r="D206" s="196"/>
      <c r="E206" s="196"/>
      <c r="F206" s="196"/>
      <c r="G206" s="190"/>
      <c r="H206" s="247"/>
      <c r="I206" s="280"/>
      <c r="J206" s="5" t="s">
        <v>1007</v>
      </c>
      <c r="K206" s="217"/>
      <c r="L206" s="217"/>
      <c r="M206" s="2" t="s">
        <v>1139</v>
      </c>
      <c r="N206" s="7">
        <v>8</v>
      </c>
      <c r="O206" s="14" t="s">
        <v>1017</v>
      </c>
      <c r="P206" s="26">
        <v>448</v>
      </c>
      <c r="Q206" s="8">
        <v>1</v>
      </c>
      <c r="R206" s="6" t="s">
        <v>1173</v>
      </c>
      <c r="S206" s="25">
        <f>S205</f>
        <v>9.37</v>
      </c>
      <c r="T206" s="289">
        <v>2244197.76</v>
      </c>
      <c r="U206" s="289">
        <v>1570938.4319999998</v>
      </c>
      <c r="V206" s="2">
        <v>0.7</v>
      </c>
    </row>
    <row r="207" spans="1:22" ht="45">
      <c r="A207" s="247"/>
      <c r="B207" s="247"/>
      <c r="C207" s="196"/>
      <c r="D207" s="196"/>
      <c r="E207" s="196"/>
      <c r="F207" s="196"/>
      <c r="G207" s="190"/>
      <c r="H207" s="247"/>
      <c r="I207" s="280"/>
      <c r="J207" s="5" t="s">
        <v>1008</v>
      </c>
      <c r="K207" s="217"/>
      <c r="L207" s="217"/>
      <c r="M207" s="3" t="s">
        <v>1184</v>
      </c>
      <c r="N207" s="7">
        <v>9</v>
      </c>
      <c r="O207" s="21" t="s">
        <v>1036</v>
      </c>
      <c r="P207" s="26">
        <f>P203</f>
        <v>3584</v>
      </c>
      <c r="Q207" s="8">
        <v>1</v>
      </c>
      <c r="R207" s="6" t="s">
        <v>1173</v>
      </c>
      <c r="S207" s="25">
        <v>9.37</v>
      </c>
      <c r="T207" s="289">
        <v>17543.68</v>
      </c>
      <c r="U207" s="289">
        <v>12280.576</v>
      </c>
      <c r="V207" s="8">
        <v>0.7</v>
      </c>
    </row>
    <row r="208" spans="1:22" ht="45.75" thickBot="1">
      <c r="A208" s="248"/>
      <c r="B208" s="248"/>
      <c r="C208" s="197"/>
      <c r="D208" s="197"/>
      <c r="E208" s="197"/>
      <c r="F208" s="197"/>
      <c r="G208" s="191"/>
      <c r="H208" s="248"/>
      <c r="I208" s="281"/>
      <c r="J208" s="144" t="s">
        <v>145</v>
      </c>
      <c r="K208" s="218"/>
      <c r="L208" s="218"/>
      <c r="M208" s="132" t="s">
        <v>711</v>
      </c>
      <c r="N208" s="150">
        <v>10</v>
      </c>
      <c r="O208" s="151" t="s">
        <v>1036</v>
      </c>
      <c r="P208" s="152">
        <f>P203</f>
        <v>3584</v>
      </c>
      <c r="Q208" s="124">
        <v>1</v>
      </c>
      <c r="R208" s="153" t="s">
        <v>1173</v>
      </c>
      <c r="S208" s="154">
        <v>9.37</v>
      </c>
      <c r="T208" s="290">
        <v>31628.8</v>
      </c>
      <c r="U208" s="290">
        <v>22140.16</v>
      </c>
      <c r="V208" s="132">
        <v>0.7</v>
      </c>
    </row>
    <row r="209" spans="1:22" ht="45.75" thickTop="1">
      <c r="A209" s="246" t="s">
        <v>1169</v>
      </c>
      <c r="B209" s="246" t="s">
        <v>1179</v>
      </c>
      <c r="C209" s="246" t="s">
        <v>1180</v>
      </c>
      <c r="D209" s="195"/>
      <c r="E209" s="195" t="s">
        <v>1116</v>
      </c>
      <c r="F209" s="195" t="s">
        <v>1172</v>
      </c>
      <c r="G209" s="189" t="s">
        <v>1009</v>
      </c>
      <c r="H209" s="245" t="s">
        <v>37</v>
      </c>
      <c r="I209" s="271">
        <v>7</v>
      </c>
      <c r="J209" s="137" t="s">
        <v>1018</v>
      </c>
      <c r="K209" s="216" t="s">
        <v>1141</v>
      </c>
      <c r="L209" s="216" t="s">
        <v>1180</v>
      </c>
      <c r="M209" s="139" t="s">
        <v>1181</v>
      </c>
      <c r="N209" s="157">
        <v>6</v>
      </c>
      <c r="O209" s="156" t="s">
        <v>1037</v>
      </c>
      <c r="P209" s="158">
        <f>117*8</f>
        <v>936</v>
      </c>
      <c r="Q209" s="123">
        <v>1</v>
      </c>
      <c r="R209" s="125" t="s">
        <v>1144</v>
      </c>
      <c r="S209" s="143">
        <v>9.37</v>
      </c>
      <c r="T209" s="291">
        <v>8770.32</v>
      </c>
      <c r="U209" s="291">
        <v>6139.223999999999</v>
      </c>
      <c r="V209" s="138">
        <v>0.7</v>
      </c>
    </row>
    <row r="210" spans="1:22" ht="45">
      <c r="A210" s="247"/>
      <c r="B210" s="247"/>
      <c r="C210" s="196"/>
      <c r="D210" s="196"/>
      <c r="E210" s="196"/>
      <c r="F210" s="196"/>
      <c r="G210" s="190"/>
      <c r="H210" s="247"/>
      <c r="I210" s="280"/>
      <c r="J210" s="5" t="s">
        <v>1019</v>
      </c>
      <c r="K210" s="217"/>
      <c r="L210" s="217"/>
      <c r="M210" s="3" t="s">
        <v>1182</v>
      </c>
      <c r="N210" s="7">
        <v>9</v>
      </c>
      <c r="O210" s="21" t="s">
        <v>1037</v>
      </c>
      <c r="P210" s="26">
        <f>P209</f>
        <v>936</v>
      </c>
      <c r="Q210" s="8">
        <v>1</v>
      </c>
      <c r="R210" s="6" t="s">
        <v>1173</v>
      </c>
      <c r="S210" s="25">
        <f>S209</f>
        <v>9.37</v>
      </c>
      <c r="T210" s="289">
        <v>4450.68</v>
      </c>
      <c r="U210" s="289">
        <v>3115.476</v>
      </c>
      <c r="V210" s="8">
        <v>0.7</v>
      </c>
    </row>
    <row r="211" spans="1:22" ht="45">
      <c r="A211" s="247"/>
      <c r="B211" s="247"/>
      <c r="C211" s="196"/>
      <c r="D211" s="196"/>
      <c r="E211" s="196"/>
      <c r="F211" s="196"/>
      <c r="G211" s="190"/>
      <c r="H211" s="247"/>
      <c r="I211" s="280"/>
      <c r="J211" s="5" t="s">
        <v>1020</v>
      </c>
      <c r="K211" s="217"/>
      <c r="L211" s="217"/>
      <c r="M211" s="3" t="s">
        <v>1183</v>
      </c>
      <c r="N211" s="7">
        <v>9</v>
      </c>
      <c r="O211" s="14" t="s">
        <v>1017</v>
      </c>
      <c r="P211" s="26">
        <v>117</v>
      </c>
      <c r="Q211" s="8">
        <v>1</v>
      </c>
      <c r="R211" s="6" t="s">
        <v>1173</v>
      </c>
      <c r="S211" s="25">
        <f>S210</f>
        <v>9.37</v>
      </c>
      <c r="T211" s="289">
        <v>2575096.29</v>
      </c>
      <c r="U211" s="289">
        <v>1802567.403</v>
      </c>
      <c r="V211" s="2">
        <v>0.7</v>
      </c>
    </row>
    <row r="212" spans="1:22" ht="45">
      <c r="A212" s="247"/>
      <c r="B212" s="247"/>
      <c r="C212" s="196"/>
      <c r="D212" s="196"/>
      <c r="E212" s="196"/>
      <c r="F212" s="196"/>
      <c r="G212" s="190"/>
      <c r="H212" s="247"/>
      <c r="I212" s="280"/>
      <c r="J212" s="5" t="s">
        <v>1021</v>
      </c>
      <c r="K212" s="217"/>
      <c r="L212" s="217"/>
      <c r="M212" s="2" t="s">
        <v>1139</v>
      </c>
      <c r="N212" s="7">
        <v>8</v>
      </c>
      <c r="O212" s="14" t="s">
        <v>1017</v>
      </c>
      <c r="P212" s="26">
        <v>117</v>
      </c>
      <c r="Q212" s="8">
        <v>1</v>
      </c>
      <c r="R212" s="6" t="s">
        <v>1173</v>
      </c>
      <c r="S212" s="25">
        <f>S211</f>
        <v>9.37</v>
      </c>
      <c r="T212" s="289">
        <v>258496.29</v>
      </c>
      <c r="U212" s="289">
        <v>180947.40299999996</v>
      </c>
      <c r="V212" s="2">
        <v>0.7</v>
      </c>
    </row>
    <row r="213" spans="1:22" ht="45">
      <c r="A213" s="247"/>
      <c r="B213" s="247"/>
      <c r="C213" s="196"/>
      <c r="D213" s="196"/>
      <c r="E213" s="196"/>
      <c r="F213" s="196"/>
      <c r="G213" s="190"/>
      <c r="H213" s="247"/>
      <c r="I213" s="280"/>
      <c r="J213" s="5" t="s">
        <v>1022</v>
      </c>
      <c r="K213" s="217"/>
      <c r="L213" s="217"/>
      <c r="M213" s="3" t="s">
        <v>1184</v>
      </c>
      <c r="N213" s="7">
        <v>9</v>
      </c>
      <c r="O213" s="21" t="s">
        <v>1037</v>
      </c>
      <c r="P213" s="26">
        <f>P209</f>
        <v>936</v>
      </c>
      <c r="Q213" s="8">
        <v>1</v>
      </c>
      <c r="R213" s="6" t="s">
        <v>1173</v>
      </c>
      <c r="S213" s="25">
        <v>9.37</v>
      </c>
      <c r="T213" s="289">
        <v>4581.72</v>
      </c>
      <c r="U213" s="289">
        <v>3207.2039999999993</v>
      </c>
      <c r="V213" s="8">
        <v>0.7</v>
      </c>
    </row>
    <row r="214" spans="1:22" ht="45.75" thickBot="1">
      <c r="A214" s="248"/>
      <c r="B214" s="248"/>
      <c r="C214" s="197"/>
      <c r="D214" s="197"/>
      <c r="E214" s="197"/>
      <c r="F214" s="197"/>
      <c r="G214" s="191"/>
      <c r="H214" s="248"/>
      <c r="I214" s="281"/>
      <c r="J214" s="144" t="s">
        <v>146</v>
      </c>
      <c r="K214" s="218"/>
      <c r="L214" s="218"/>
      <c r="M214" s="132" t="s">
        <v>711</v>
      </c>
      <c r="N214" s="150">
        <v>10</v>
      </c>
      <c r="O214" s="151" t="s">
        <v>1037</v>
      </c>
      <c r="P214" s="152">
        <f>P209</f>
        <v>936</v>
      </c>
      <c r="Q214" s="124">
        <v>1</v>
      </c>
      <c r="R214" s="153" t="s">
        <v>1173</v>
      </c>
      <c r="S214" s="154">
        <v>9.37</v>
      </c>
      <c r="T214" s="290">
        <v>8260.2</v>
      </c>
      <c r="U214" s="290">
        <v>5782.14</v>
      </c>
      <c r="V214" s="132">
        <v>0.7</v>
      </c>
    </row>
    <row r="215" spans="1:22" ht="45.75" thickTop="1">
      <c r="A215" s="246" t="s">
        <v>1169</v>
      </c>
      <c r="B215" s="246" t="s">
        <v>1179</v>
      </c>
      <c r="C215" s="246" t="s">
        <v>1180</v>
      </c>
      <c r="D215" s="195"/>
      <c r="E215" s="195" t="s">
        <v>1116</v>
      </c>
      <c r="F215" s="195" t="s">
        <v>1172</v>
      </c>
      <c r="G215" s="189" t="s">
        <v>1010</v>
      </c>
      <c r="H215" s="245" t="s">
        <v>38</v>
      </c>
      <c r="I215" s="271">
        <v>7</v>
      </c>
      <c r="J215" s="137" t="s">
        <v>1023</v>
      </c>
      <c r="K215" s="216" t="s">
        <v>1141</v>
      </c>
      <c r="L215" s="216" t="s">
        <v>1180</v>
      </c>
      <c r="M215" s="139" t="s">
        <v>1181</v>
      </c>
      <c r="N215" s="157">
        <v>6</v>
      </c>
      <c r="O215" s="156" t="s">
        <v>1038</v>
      </c>
      <c r="P215" s="159">
        <f>228*5</f>
        <v>1140</v>
      </c>
      <c r="Q215" s="123">
        <v>1</v>
      </c>
      <c r="R215" s="125" t="s">
        <v>1144</v>
      </c>
      <c r="S215" s="143">
        <v>5.28</v>
      </c>
      <c r="T215" s="291">
        <v>6019.2</v>
      </c>
      <c r="U215" s="291">
        <v>4213.44</v>
      </c>
      <c r="V215" s="138">
        <v>0.7</v>
      </c>
    </row>
    <row r="216" spans="1:22" ht="45">
      <c r="A216" s="247"/>
      <c r="B216" s="247"/>
      <c r="C216" s="196"/>
      <c r="D216" s="196"/>
      <c r="E216" s="196"/>
      <c r="F216" s="196"/>
      <c r="G216" s="190"/>
      <c r="H216" s="247"/>
      <c r="I216" s="280"/>
      <c r="J216" s="9" t="s">
        <v>1024</v>
      </c>
      <c r="K216" s="217"/>
      <c r="L216" s="217"/>
      <c r="M216" s="3" t="s">
        <v>1182</v>
      </c>
      <c r="N216" s="7">
        <v>9</v>
      </c>
      <c r="O216" s="21" t="s">
        <v>1038</v>
      </c>
      <c r="P216" s="25">
        <f>P215</f>
        <v>1140</v>
      </c>
      <c r="Q216" s="8">
        <v>1</v>
      </c>
      <c r="R216" s="6" t="s">
        <v>1173</v>
      </c>
      <c r="S216" s="25">
        <v>5.28</v>
      </c>
      <c r="T216" s="289">
        <v>3089.4</v>
      </c>
      <c r="U216" s="289">
        <v>2162.58</v>
      </c>
      <c r="V216" s="8">
        <v>0.7</v>
      </c>
    </row>
    <row r="217" spans="1:22" ht="45">
      <c r="A217" s="247"/>
      <c r="B217" s="247"/>
      <c r="C217" s="196"/>
      <c r="D217" s="196"/>
      <c r="E217" s="196"/>
      <c r="F217" s="196"/>
      <c r="G217" s="190"/>
      <c r="H217" s="247"/>
      <c r="I217" s="280"/>
      <c r="J217" s="9" t="s">
        <v>1025</v>
      </c>
      <c r="K217" s="217"/>
      <c r="L217" s="217"/>
      <c r="M217" s="3" t="s">
        <v>1183</v>
      </c>
      <c r="N217" s="7">
        <v>9</v>
      </c>
      <c r="O217" s="14" t="s">
        <v>1017</v>
      </c>
      <c r="P217" s="25">
        <v>228</v>
      </c>
      <c r="Q217" s="8">
        <v>1</v>
      </c>
      <c r="R217" s="6" t="s">
        <v>1173</v>
      </c>
      <c r="S217" s="25">
        <v>5.28</v>
      </c>
      <c r="T217" s="289">
        <v>3216003.84</v>
      </c>
      <c r="U217" s="289">
        <v>2251202.688</v>
      </c>
      <c r="V217" s="2">
        <v>0.7</v>
      </c>
    </row>
    <row r="218" spans="1:22" ht="45">
      <c r="A218" s="247"/>
      <c r="B218" s="247"/>
      <c r="C218" s="196"/>
      <c r="D218" s="196"/>
      <c r="E218" s="196"/>
      <c r="F218" s="196"/>
      <c r="G218" s="190"/>
      <c r="H218" s="247"/>
      <c r="I218" s="280"/>
      <c r="J218" s="9" t="s">
        <v>1026</v>
      </c>
      <c r="K218" s="217"/>
      <c r="L218" s="217"/>
      <c r="M218" s="2" t="s">
        <v>1139</v>
      </c>
      <c r="N218" s="7">
        <v>8</v>
      </c>
      <c r="O218" s="14" t="s">
        <v>1017</v>
      </c>
      <c r="P218" s="25">
        <v>228</v>
      </c>
      <c r="Q218" s="8">
        <v>1</v>
      </c>
      <c r="R218" s="6" t="s">
        <v>1173</v>
      </c>
      <c r="S218" s="25">
        <v>5.28</v>
      </c>
      <c r="T218" s="289">
        <v>343203.84</v>
      </c>
      <c r="U218" s="289">
        <v>240242.68799999997</v>
      </c>
      <c r="V218" s="2">
        <v>0.7</v>
      </c>
    </row>
    <row r="219" spans="1:22" ht="45">
      <c r="A219" s="247"/>
      <c r="B219" s="247"/>
      <c r="C219" s="196"/>
      <c r="D219" s="196"/>
      <c r="E219" s="196"/>
      <c r="F219" s="196"/>
      <c r="G219" s="190"/>
      <c r="H219" s="247"/>
      <c r="I219" s="280"/>
      <c r="J219" s="9" t="s">
        <v>1027</v>
      </c>
      <c r="K219" s="217"/>
      <c r="L219" s="217"/>
      <c r="M219" s="3" t="s">
        <v>1184</v>
      </c>
      <c r="N219" s="7">
        <v>9</v>
      </c>
      <c r="O219" s="21" t="s">
        <v>1038</v>
      </c>
      <c r="P219" s="25">
        <f>P215</f>
        <v>1140</v>
      </c>
      <c r="Q219" s="8">
        <v>1</v>
      </c>
      <c r="R219" s="6" t="s">
        <v>1173</v>
      </c>
      <c r="S219" s="25">
        <v>5.28</v>
      </c>
      <c r="T219" s="289">
        <v>3249</v>
      </c>
      <c r="U219" s="289">
        <v>2274.3</v>
      </c>
      <c r="V219" s="8">
        <v>0.7</v>
      </c>
    </row>
    <row r="220" spans="1:22" ht="45.75" thickBot="1">
      <c r="A220" s="248"/>
      <c r="B220" s="248"/>
      <c r="C220" s="197"/>
      <c r="D220" s="197"/>
      <c r="E220" s="197"/>
      <c r="F220" s="197"/>
      <c r="G220" s="191"/>
      <c r="H220" s="248"/>
      <c r="I220" s="281"/>
      <c r="J220" s="145" t="s">
        <v>147</v>
      </c>
      <c r="K220" s="218"/>
      <c r="L220" s="218"/>
      <c r="M220" s="132" t="s">
        <v>711</v>
      </c>
      <c r="N220" s="150">
        <v>10</v>
      </c>
      <c r="O220" s="151" t="s">
        <v>1038</v>
      </c>
      <c r="P220" s="154">
        <f>P215</f>
        <v>1140</v>
      </c>
      <c r="Q220" s="124">
        <v>1</v>
      </c>
      <c r="R220" s="153" t="s">
        <v>1173</v>
      </c>
      <c r="S220" s="154">
        <v>5.28</v>
      </c>
      <c r="T220" s="290">
        <v>7729.2</v>
      </c>
      <c r="U220" s="290">
        <v>5410.44</v>
      </c>
      <c r="V220" s="132">
        <v>0.7</v>
      </c>
    </row>
    <row r="221" spans="1:22" ht="45.75" thickTop="1">
      <c r="A221" s="246" t="s">
        <v>1169</v>
      </c>
      <c r="B221" s="246" t="s">
        <v>1179</v>
      </c>
      <c r="C221" s="246" t="s">
        <v>1180</v>
      </c>
      <c r="D221" s="195"/>
      <c r="E221" s="195" t="s">
        <v>1116</v>
      </c>
      <c r="F221" s="195" t="s">
        <v>1172</v>
      </c>
      <c r="G221" s="189" t="s">
        <v>1011</v>
      </c>
      <c r="H221" s="245" t="s">
        <v>671</v>
      </c>
      <c r="I221" s="271">
        <v>7</v>
      </c>
      <c r="J221" s="137" t="s">
        <v>1028</v>
      </c>
      <c r="K221" s="216" t="s">
        <v>1141</v>
      </c>
      <c r="L221" s="216" t="s">
        <v>1180</v>
      </c>
      <c r="M221" s="139" t="s">
        <v>1181</v>
      </c>
      <c r="N221" s="157">
        <v>6</v>
      </c>
      <c r="O221" s="156" t="s">
        <v>1039</v>
      </c>
      <c r="P221" s="159">
        <f>87*5</f>
        <v>435</v>
      </c>
      <c r="Q221" s="123">
        <v>1</v>
      </c>
      <c r="R221" s="125" t="s">
        <v>1144</v>
      </c>
      <c r="S221" s="143">
        <v>5.28</v>
      </c>
      <c r="T221" s="291">
        <v>2296.8</v>
      </c>
      <c r="U221" s="291">
        <v>1607.76</v>
      </c>
      <c r="V221" s="138">
        <v>0.7</v>
      </c>
    </row>
    <row r="222" spans="1:22" ht="45">
      <c r="A222" s="247"/>
      <c r="B222" s="247"/>
      <c r="C222" s="196"/>
      <c r="D222" s="196"/>
      <c r="E222" s="196"/>
      <c r="F222" s="196"/>
      <c r="G222" s="190"/>
      <c r="H222" s="247"/>
      <c r="I222" s="280"/>
      <c r="J222" s="9" t="s">
        <v>1029</v>
      </c>
      <c r="K222" s="217"/>
      <c r="L222" s="217"/>
      <c r="M222" s="3" t="s">
        <v>1182</v>
      </c>
      <c r="N222" s="7">
        <v>9</v>
      </c>
      <c r="O222" s="21" t="s">
        <v>1039</v>
      </c>
      <c r="P222" s="25">
        <f>P221</f>
        <v>435</v>
      </c>
      <c r="Q222" s="8">
        <v>1</v>
      </c>
      <c r="R222" s="6" t="s">
        <v>1173</v>
      </c>
      <c r="S222" s="25">
        <v>5.28</v>
      </c>
      <c r="T222" s="289">
        <v>1178.85</v>
      </c>
      <c r="U222" s="289">
        <v>825.195</v>
      </c>
      <c r="V222" s="8">
        <v>0.7</v>
      </c>
    </row>
    <row r="223" spans="1:22" ht="45">
      <c r="A223" s="247"/>
      <c r="B223" s="247"/>
      <c r="C223" s="196"/>
      <c r="D223" s="196"/>
      <c r="E223" s="196"/>
      <c r="F223" s="196"/>
      <c r="G223" s="190"/>
      <c r="H223" s="247"/>
      <c r="I223" s="280"/>
      <c r="J223" s="9" t="s">
        <v>1030</v>
      </c>
      <c r="K223" s="217"/>
      <c r="L223" s="217"/>
      <c r="M223" s="3" t="s">
        <v>1183</v>
      </c>
      <c r="N223" s="7">
        <v>9</v>
      </c>
      <c r="O223" s="14" t="s">
        <v>1017</v>
      </c>
      <c r="P223" s="25">
        <v>87</v>
      </c>
      <c r="Q223" s="8">
        <v>1</v>
      </c>
      <c r="R223" s="6" t="s">
        <v>1173</v>
      </c>
      <c r="S223" s="25">
        <v>5.28</v>
      </c>
      <c r="T223" s="289">
        <v>609459.36</v>
      </c>
      <c r="U223" s="289">
        <v>426621.55199999997</v>
      </c>
      <c r="V223" s="2">
        <v>0.7</v>
      </c>
    </row>
    <row r="224" spans="1:22" ht="45">
      <c r="A224" s="247"/>
      <c r="B224" s="247"/>
      <c r="C224" s="196"/>
      <c r="D224" s="196"/>
      <c r="E224" s="196"/>
      <c r="F224" s="196"/>
      <c r="G224" s="190"/>
      <c r="H224" s="247"/>
      <c r="I224" s="280"/>
      <c r="J224" s="9" t="s">
        <v>1031</v>
      </c>
      <c r="K224" s="217"/>
      <c r="L224" s="217"/>
      <c r="M224" s="2" t="s">
        <v>1139</v>
      </c>
      <c r="N224" s="7">
        <v>8</v>
      </c>
      <c r="O224" s="14" t="s">
        <v>1017</v>
      </c>
      <c r="P224" s="25">
        <v>87</v>
      </c>
      <c r="Q224" s="8">
        <v>1</v>
      </c>
      <c r="R224" s="6" t="s">
        <v>1173</v>
      </c>
      <c r="S224" s="25">
        <v>5.28</v>
      </c>
      <c r="T224" s="289">
        <v>61359.36</v>
      </c>
      <c r="U224" s="289">
        <v>42951.551999999996</v>
      </c>
      <c r="V224" s="2">
        <v>0.7</v>
      </c>
    </row>
    <row r="225" spans="1:22" ht="45">
      <c r="A225" s="247"/>
      <c r="B225" s="247"/>
      <c r="C225" s="196"/>
      <c r="D225" s="196"/>
      <c r="E225" s="196"/>
      <c r="F225" s="196"/>
      <c r="G225" s="190"/>
      <c r="H225" s="247"/>
      <c r="I225" s="280"/>
      <c r="J225" s="9" t="s">
        <v>1032</v>
      </c>
      <c r="K225" s="217"/>
      <c r="L225" s="217"/>
      <c r="M225" s="3" t="s">
        <v>1184</v>
      </c>
      <c r="N225" s="7">
        <v>9</v>
      </c>
      <c r="O225" s="21" t="s">
        <v>1039</v>
      </c>
      <c r="P225" s="25">
        <f>P221</f>
        <v>435</v>
      </c>
      <c r="Q225" s="8">
        <v>1</v>
      </c>
      <c r="R225" s="6" t="s">
        <v>1173</v>
      </c>
      <c r="S225" s="25">
        <v>5.28</v>
      </c>
      <c r="T225" s="289">
        <v>1239.75</v>
      </c>
      <c r="U225" s="289">
        <v>867.825</v>
      </c>
      <c r="V225" s="8">
        <v>0.7</v>
      </c>
    </row>
    <row r="226" spans="1:22" ht="45.75" thickBot="1">
      <c r="A226" s="248"/>
      <c r="B226" s="248"/>
      <c r="C226" s="197"/>
      <c r="D226" s="197"/>
      <c r="E226" s="197"/>
      <c r="F226" s="197"/>
      <c r="G226" s="191"/>
      <c r="H226" s="248"/>
      <c r="I226" s="281"/>
      <c r="J226" s="145" t="s">
        <v>148</v>
      </c>
      <c r="K226" s="218"/>
      <c r="L226" s="218"/>
      <c r="M226" s="132" t="s">
        <v>711</v>
      </c>
      <c r="N226" s="150">
        <v>10</v>
      </c>
      <c r="O226" s="151" t="s">
        <v>1039</v>
      </c>
      <c r="P226" s="154">
        <f>P221</f>
        <v>435</v>
      </c>
      <c r="Q226" s="124">
        <v>1</v>
      </c>
      <c r="R226" s="153" t="s">
        <v>1173</v>
      </c>
      <c r="S226" s="154">
        <v>5.28</v>
      </c>
      <c r="T226" s="290">
        <v>2949.3</v>
      </c>
      <c r="U226" s="290">
        <v>2064.51</v>
      </c>
      <c r="V226" s="132">
        <v>0.7</v>
      </c>
    </row>
    <row r="227" spans="1:22" ht="23.25" thickTop="1">
      <c r="A227" s="104" t="s">
        <v>1185</v>
      </c>
      <c r="B227" s="105"/>
      <c r="C227" s="109"/>
      <c r="D227" s="105"/>
      <c r="E227" s="105"/>
      <c r="F227" s="105"/>
      <c r="G227" s="105"/>
      <c r="H227" s="105"/>
      <c r="I227" s="105"/>
      <c r="J227" s="109"/>
      <c r="K227" s="105"/>
      <c r="L227" s="105"/>
      <c r="M227" s="105"/>
      <c r="N227" s="106"/>
      <c r="O227" s="146"/>
      <c r="P227" s="160"/>
      <c r="Q227" s="146"/>
      <c r="R227" s="146"/>
      <c r="S227" s="161"/>
      <c r="T227" s="292"/>
      <c r="U227" s="292"/>
      <c r="V227" s="292"/>
    </row>
    <row r="228" spans="1:22" s="11" customFormat="1" ht="33.75">
      <c r="A228" s="247" t="s">
        <v>1169</v>
      </c>
      <c r="B228" s="196"/>
      <c r="C228" s="196" t="s">
        <v>1186</v>
      </c>
      <c r="D228" s="196"/>
      <c r="E228" s="196" t="s">
        <v>1116</v>
      </c>
      <c r="F228" s="196"/>
      <c r="G228" s="190" t="s">
        <v>1040</v>
      </c>
      <c r="H228" s="247" t="s">
        <v>713</v>
      </c>
      <c r="I228" s="196">
        <v>7</v>
      </c>
      <c r="J228" s="5" t="s">
        <v>1102</v>
      </c>
      <c r="K228" s="209" t="s">
        <v>1169</v>
      </c>
      <c r="L228" s="211" t="s">
        <v>1186</v>
      </c>
      <c r="M228" s="3" t="s">
        <v>1187</v>
      </c>
      <c r="N228" s="6">
        <v>6</v>
      </c>
      <c r="O228" s="14" t="s">
        <v>39</v>
      </c>
      <c r="P228" s="26">
        <v>8</v>
      </c>
      <c r="Q228" s="6">
        <v>1</v>
      </c>
      <c r="R228" s="6" t="s">
        <v>1144</v>
      </c>
      <c r="S228" s="25">
        <v>9.37</v>
      </c>
      <c r="T228" s="289">
        <v>149.92</v>
      </c>
      <c r="U228" s="289">
        <v>89.95199999999998</v>
      </c>
      <c r="V228" s="293">
        <v>0.6</v>
      </c>
    </row>
    <row r="229" spans="1:22" s="11" customFormat="1" ht="33.75">
      <c r="A229" s="247"/>
      <c r="B229" s="196"/>
      <c r="C229" s="196"/>
      <c r="D229" s="196"/>
      <c r="E229" s="196"/>
      <c r="F229" s="196"/>
      <c r="G229" s="190"/>
      <c r="H229" s="247"/>
      <c r="I229" s="196"/>
      <c r="J229" s="5" t="s">
        <v>1103</v>
      </c>
      <c r="K229" s="209"/>
      <c r="L229" s="211"/>
      <c r="M229" s="3" t="s">
        <v>1188</v>
      </c>
      <c r="N229" s="6">
        <v>9</v>
      </c>
      <c r="O229" s="14" t="s">
        <v>39</v>
      </c>
      <c r="P229" s="26">
        <v>8</v>
      </c>
      <c r="Q229" s="6">
        <v>1</v>
      </c>
      <c r="R229" s="6" t="s">
        <v>1173</v>
      </c>
      <c r="S229" s="25">
        <v>9.37</v>
      </c>
      <c r="T229" s="289">
        <v>40.28</v>
      </c>
      <c r="U229" s="289">
        <v>24.167999999999996</v>
      </c>
      <c r="V229" s="293">
        <v>0.6</v>
      </c>
    </row>
    <row r="230" spans="1:22" s="11" customFormat="1" ht="33.75">
      <c r="A230" s="247"/>
      <c r="B230" s="196"/>
      <c r="C230" s="196"/>
      <c r="D230" s="196"/>
      <c r="E230" s="196"/>
      <c r="F230" s="196"/>
      <c r="G230" s="190"/>
      <c r="H230" s="247"/>
      <c r="I230" s="196"/>
      <c r="J230" s="5" t="s">
        <v>1104</v>
      </c>
      <c r="K230" s="209"/>
      <c r="L230" s="211"/>
      <c r="M230" s="2" t="s">
        <v>672</v>
      </c>
      <c r="N230" s="6">
        <v>3</v>
      </c>
      <c r="O230" s="14" t="s">
        <v>39</v>
      </c>
      <c r="P230" s="26">
        <v>8</v>
      </c>
      <c r="Q230" s="6">
        <v>1</v>
      </c>
      <c r="R230" s="6" t="s">
        <v>1173</v>
      </c>
      <c r="S230" s="25">
        <v>9.37</v>
      </c>
      <c r="T230" s="289">
        <v>151.04</v>
      </c>
      <c r="U230" s="289">
        <v>90.624</v>
      </c>
      <c r="V230" s="293">
        <v>0.6</v>
      </c>
    </row>
    <row r="231" spans="1:22" s="11" customFormat="1" ht="33.75">
      <c r="A231" s="247"/>
      <c r="B231" s="196"/>
      <c r="C231" s="196"/>
      <c r="D231" s="196"/>
      <c r="E231" s="196"/>
      <c r="F231" s="196"/>
      <c r="G231" s="190"/>
      <c r="H231" s="247"/>
      <c r="I231" s="196"/>
      <c r="J231" s="5" t="s">
        <v>1105</v>
      </c>
      <c r="K231" s="209"/>
      <c r="L231" s="211"/>
      <c r="M231" s="2" t="s">
        <v>673</v>
      </c>
      <c r="N231" s="6">
        <v>3</v>
      </c>
      <c r="O231" s="14" t="s">
        <v>39</v>
      </c>
      <c r="P231" s="26">
        <v>8</v>
      </c>
      <c r="Q231" s="6">
        <v>1</v>
      </c>
      <c r="R231" s="6" t="s">
        <v>1173</v>
      </c>
      <c r="S231" s="25">
        <v>9.37</v>
      </c>
      <c r="T231" s="289">
        <v>300.96</v>
      </c>
      <c r="U231" s="289">
        <v>180.576</v>
      </c>
      <c r="V231" s="293">
        <v>0.6</v>
      </c>
    </row>
    <row r="232" spans="1:22" s="11" customFormat="1" ht="33.75">
      <c r="A232" s="247"/>
      <c r="B232" s="196"/>
      <c r="C232" s="196"/>
      <c r="D232" s="196"/>
      <c r="E232" s="196"/>
      <c r="F232" s="196"/>
      <c r="G232" s="190"/>
      <c r="H232" s="247"/>
      <c r="I232" s="196"/>
      <c r="J232" s="5" t="s">
        <v>1106</v>
      </c>
      <c r="K232" s="209"/>
      <c r="L232" s="211"/>
      <c r="M232" s="2" t="s">
        <v>674</v>
      </c>
      <c r="N232" s="6">
        <v>9</v>
      </c>
      <c r="O232" s="14" t="s">
        <v>39</v>
      </c>
      <c r="P232" s="26">
        <v>8</v>
      </c>
      <c r="Q232" s="6">
        <v>1</v>
      </c>
      <c r="R232" s="6" t="s">
        <v>1173</v>
      </c>
      <c r="S232" s="25">
        <v>9.37</v>
      </c>
      <c r="T232" s="289">
        <v>46.44</v>
      </c>
      <c r="U232" s="289">
        <v>27.863999999999997</v>
      </c>
      <c r="V232" s="293">
        <v>0.6</v>
      </c>
    </row>
    <row r="233" spans="1:22" s="11" customFormat="1" ht="33.75">
      <c r="A233" s="247"/>
      <c r="B233" s="196"/>
      <c r="C233" s="196"/>
      <c r="D233" s="196"/>
      <c r="E233" s="196"/>
      <c r="F233" s="196"/>
      <c r="G233" s="190"/>
      <c r="H233" s="247"/>
      <c r="I233" s="196"/>
      <c r="J233" s="5" t="s">
        <v>149</v>
      </c>
      <c r="K233" s="209"/>
      <c r="L233" s="211"/>
      <c r="M233" s="2" t="s">
        <v>675</v>
      </c>
      <c r="N233" s="6">
        <v>9</v>
      </c>
      <c r="O233" s="14" t="s">
        <v>39</v>
      </c>
      <c r="P233" s="26">
        <v>8</v>
      </c>
      <c r="Q233" s="6">
        <v>1</v>
      </c>
      <c r="R233" s="6" t="s">
        <v>1173</v>
      </c>
      <c r="S233" s="25">
        <v>9.37</v>
      </c>
      <c r="T233" s="289">
        <v>376.48</v>
      </c>
      <c r="U233" s="289">
        <v>225.88799999999998</v>
      </c>
      <c r="V233" s="293">
        <v>0.6</v>
      </c>
    </row>
    <row r="234" spans="1:22" s="11" customFormat="1" ht="34.5" thickBot="1">
      <c r="A234" s="248"/>
      <c r="B234" s="197"/>
      <c r="C234" s="197"/>
      <c r="D234" s="197"/>
      <c r="E234" s="197"/>
      <c r="F234" s="197"/>
      <c r="G234" s="191"/>
      <c r="H234" s="248"/>
      <c r="I234" s="197"/>
      <c r="J234" s="144" t="s">
        <v>150</v>
      </c>
      <c r="K234" s="210"/>
      <c r="L234" s="212"/>
      <c r="M234" s="135" t="s">
        <v>1189</v>
      </c>
      <c r="N234" s="153">
        <v>10</v>
      </c>
      <c r="O234" s="131" t="s">
        <v>39</v>
      </c>
      <c r="P234" s="152">
        <v>8</v>
      </c>
      <c r="Q234" s="153">
        <v>1</v>
      </c>
      <c r="R234" s="153" t="s">
        <v>1173</v>
      </c>
      <c r="S234" s="152">
        <v>9.37</v>
      </c>
      <c r="T234" s="290">
        <v>183.04</v>
      </c>
      <c r="U234" s="290">
        <v>109.824</v>
      </c>
      <c r="V234" s="155">
        <v>0.6</v>
      </c>
    </row>
    <row r="235" spans="1:22" s="11" customFormat="1" ht="34.5" thickTop="1">
      <c r="A235" s="246" t="s">
        <v>1169</v>
      </c>
      <c r="B235" s="195"/>
      <c r="C235" s="195" t="s">
        <v>1186</v>
      </c>
      <c r="D235" s="195"/>
      <c r="E235" s="195" t="s">
        <v>1116</v>
      </c>
      <c r="F235" s="195"/>
      <c r="G235" s="189" t="s">
        <v>1041</v>
      </c>
      <c r="H235" s="246" t="s">
        <v>714</v>
      </c>
      <c r="I235" s="195">
        <v>7</v>
      </c>
      <c r="J235" s="137" t="s">
        <v>1097</v>
      </c>
      <c r="K235" s="213" t="s">
        <v>1169</v>
      </c>
      <c r="L235" s="214" t="s">
        <v>1186</v>
      </c>
      <c r="M235" s="139" t="s">
        <v>1187</v>
      </c>
      <c r="N235" s="125">
        <v>6</v>
      </c>
      <c r="O235" s="156" t="s">
        <v>40</v>
      </c>
      <c r="P235" s="158">
        <v>3</v>
      </c>
      <c r="Q235" s="125">
        <v>1</v>
      </c>
      <c r="R235" s="125" t="s">
        <v>1144</v>
      </c>
      <c r="S235" s="159">
        <v>9.37</v>
      </c>
      <c r="T235" s="291">
        <v>56.22</v>
      </c>
      <c r="U235" s="291">
        <v>33.732</v>
      </c>
      <c r="V235" s="294">
        <v>0.6</v>
      </c>
    </row>
    <row r="236" spans="1:22" s="11" customFormat="1" ht="33.75">
      <c r="A236" s="247"/>
      <c r="B236" s="196"/>
      <c r="C236" s="196"/>
      <c r="D236" s="196"/>
      <c r="E236" s="196"/>
      <c r="F236" s="196"/>
      <c r="G236" s="190"/>
      <c r="H236" s="247"/>
      <c r="I236" s="196"/>
      <c r="J236" s="5" t="s">
        <v>1098</v>
      </c>
      <c r="K236" s="209"/>
      <c r="L236" s="211"/>
      <c r="M236" s="3" t="s">
        <v>1188</v>
      </c>
      <c r="N236" s="6">
        <v>9</v>
      </c>
      <c r="O236" s="14" t="s">
        <v>40</v>
      </c>
      <c r="P236" s="26">
        <v>3</v>
      </c>
      <c r="Q236" s="6">
        <v>1</v>
      </c>
      <c r="R236" s="6" t="s">
        <v>1173</v>
      </c>
      <c r="S236" s="25">
        <v>9.37</v>
      </c>
      <c r="T236" s="289">
        <v>15.105</v>
      </c>
      <c r="U236" s="289">
        <v>9.062999999999997</v>
      </c>
      <c r="V236" s="293">
        <v>0.6</v>
      </c>
    </row>
    <row r="237" spans="1:22" s="11" customFormat="1" ht="33.75">
      <c r="A237" s="247"/>
      <c r="B237" s="196"/>
      <c r="C237" s="196"/>
      <c r="D237" s="196"/>
      <c r="E237" s="196"/>
      <c r="F237" s="196"/>
      <c r="G237" s="190"/>
      <c r="H237" s="247"/>
      <c r="I237" s="196"/>
      <c r="J237" s="5" t="s">
        <v>1099</v>
      </c>
      <c r="K237" s="209"/>
      <c r="L237" s="211"/>
      <c r="M237" s="2" t="s">
        <v>672</v>
      </c>
      <c r="N237" s="6">
        <v>3</v>
      </c>
      <c r="O237" s="14" t="s">
        <v>40</v>
      </c>
      <c r="P237" s="26">
        <v>3</v>
      </c>
      <c r="Q237" s="6">
        <v>1</v>
      </c>
      <c r="R237" s="6" t="s">
        <v>1173</v>
      </c>
      <c r="S237" s="25">
        <v>9.37</v>
      </c>
      <c r="T237" s="289">
        <v>56.64</v>
      </c>
      <c r="U237" s="289">
        <v>33.984</v>
      </c>
      <c r="V237" s="293">
        <v>0.6</v>
      </c>
    </row>
    <row r="238" spans="1:22" s="11" customFormat="1" ht="33.75">
      <c r="A238" s="247"/>
      <c r="B238" s="196"/>
      <c r="C238" s="196"/>
      <c r="D238" s="196"/>
      <c r="E238" s="196"/>
      <c r="F238" s="196"/>
      <c r="G238" s="190"/>
      <c r="H238" s="247"/>
      <c r="I238" s="196"/>
      <c r="J238" s="5" t="s">
        <v>1100</v>
      </c>
      <c r="K238" s="209"/>
      <c r="L238" s="211"/>
      <c r="M238" s="2" t="s">
        <v>673</v>
      </c>
      <c r="N238" s="6">
        <v>3</v>
      </c>
      <c r="O238" s="14" t="s">
        <v>40</v>
      </c>
      <c r="P238" s="26">
        <v>3</v>
      </c>
      <c r="Q238" s="6">
        <v>1</v>
      </c>
      <c r="R238" s="6" t="s">
        <v>1173</v>
      </c>
      <c r="S238" s="25">
        <v>9.37</v>
      </c>
      <c r="T238" s="289">
        <v>112.86</v>
      </c>
      <c r="U238" s="289">
        <v>67.716</v>
      </c>
      <c r="V238" s="293">
        <v>0.6</v>
      </c>
    </row>
    <row r="239" spans="1:22" s="11" customFormat="1" ht="33.75">
      <c r="A239" s="247"/>
      <c r="B239" s="196"/>
      <c r="C239" s="196"/>
      <c r="D239" s="196"/>
      <c r="E239" s="196"/>
      <c r="F239" s="196"/>
      <c r="G239" s="190"/>
      <c r="H239" s="247"/>
      <c r="I239" s="196"/>
      <c r="J239" s="5" t="s">
        <v>1101</v>
      </c>
      <c r="K239" s="209"/>
      <c r="L239" s="211"/>
      <c r="M239" s="2" t="s">
        <v>674</v>
      </c>
      <c r="N239" s="6">
        <v>9</v>
      </c>
      <c r="O239" s="14" t="s">
        <v>40</v>
      </c>
      <c r="P239" s="26">
        <v>3</v>
      </c>
      <c r="Q239" s="6">
        <v>1</v>
      </c>
      <c r="R239" s="6" t="s">
        <v>1173</v>
      </c>
      <c r="S239" s="25">
        <v>9.37</v>
      </c>
      <c r="T239" s="289">
        <v>17.415</v>
      </c>
      <c r="U239" s="289">
        <v>10.449</v>
      </c>
      <c r="V239" s="293">
        <v>0.6</v>
      </c>
    </row>
    <row r="240" spans="1:22" s="11" customFormat="1" ht="33.75">
      <c r="A240" s="247"/>
      <c r="B240" s="196"/>
      <c r="C240" s="196"/>
      <c r="D240" s="196"/>
      <c r="E240" s="196"/>
      <c r="F240" s="196"/>
      <c r="G240" s="190"/>
      <c r="H240" s="247"/>
      <c r="I240" s="196"/>
      <c r="J240" s="5" t="s">
        <v>151</v>
      </c>
      <c r="K240" s="209"/>
      <c r="L240" s="211"/>
      <c r="M240" s="2" t="s">
        <v>675</v>
      </c>
      <c r="N240" s="6">
        <v>9</v>
      </c>
      <c r="O240" s="14" t="s">
        <v>40</v>
      </c>
      <c r="P240" s="26">
        <v>3</v>
      </c>
      <c r="Q240" s="6">
        <v>1</v>
      </c>
      <c r="R240" s="6" t="s">
        <v>1173</v>
      </c>
      <c r="S240" s="25">
        <v>9.37</v>
      </c>
      <c r="T240" s="289">
        <v>141.18</v>
      </c>
      <c r="U240" s="289">
        <v>84.70799999999998</v>
      </c>
      <c r="V240" s="293">
        <v>0.6</v>
      </c>
    </row>
    <row r="241" spans="1:22" s="11" customFormat="1" ht="34.5" thickBot="1">
      <c r="A241" s="248"/>
      <c r="B241" s="197"/>
      <c r="C241" s="197"/>
      <c r="D241" s="197"/>
      <c r="E241" s="197"/>
      <c r="F241" s="197"/>
      <c r="G241" s="191"/>
      <c r="H241" s="248"/>
      <c r="I241" s="197"/>
      <c r="J241" s="144" t="s">
        <v>152</v>
      </c>
      <c r="K241" s="210"/>
      <c r="L241" s="212"/>
      <c r="M241" s="135" t="s">
        <v>1189</v>
      </c>
      <c r="N241" s="153">
        <v>10</v>
      </c>
      <c r="O241" s="131" t="s">
        <v>40</v>
      </c>
      <c r="P241" s="152">
        <v>3</v>
      </c>
      <c r="Q241" s="153">
        <v>1</v>
      </c>
      <c r="R241" s="153" t="s">
        <v>1173</v>
      </c>
      <c r="S241" s="152">
        <v>9.37</v>
      </c>
      <c r="T241" s="290">
        <v>68.64</v>
      </c>
      <c r="U241" s="290">
        <v>41.184</v>
      </c>
      <c r="V241" s="155">
        <v>0.6</v>
      </c>
    </row>
    <row r="242" spans="1:22" s="11" customFormat="1" ht="34.5" thickTop="1">
      <c r="A242" s="246" t="s">
        <v>1169</v>
      </c>
      <c r="B242" s="195"/>
      <c r="C242" s="195" t="s">
        <v>1186</v>
      </c>
      <c r="D242" s="195"/>
      <c r="E242" s="195" t="s">
        <v>1116</v>
      </c>
      <c r="F242" s="195"/>
      <c r="G242" s="189" t="s">
        <v>1043</v>
      </c>
      <c r="H242" s="246" t="s">
        <v>715</v>
      </c>
      <c r="I242" s="195">
        <v>7</v>
      </c>
      <c r="J242" s="137" t="s">
        <v>1088</v>
      </c>
      <c r="K242" s="213" t="s">
        <v>1169</v>
      </c>
      <c r="L242" s="214" t="s">
        <v>1186</v>
      </c>
      <c r="M242" s="139" t="s">
        <v>1187</v>
      </c>
      <c r="N242" s="125">
        <v>6</v>
      </c>
      <c r="O242" s="156" t="s">
        <v>42</v>
      </c>
      <c r="P242" s="158">
        <v>292</v>
      </c>
      <c r="Q242" s="125">
        <v>1</v>
      </c>
      <c r="R242" s="125" t="s">
        <v>1144</v>
      </c>
      <c r="S242" s="158">
        <v>5.28</v>
      </c>
      <c r="T242" s="291">
        <v>3083.52</v>
      </c>
      <c r="U242" s="291">
        <v>1850.1119999999999</v>
      </c>
      <c r="V242" s="294">
        <v>0.6</v>
      </c>
    </row>
    <row r="243" spans="1:22" s="11" customFormat="1" ht="33.75">
      <c r="A243" s="247"/>
      <c r="B243" s="196"/>
      <c r="C243" s="196"/>
      <c r="D243" s="196"/>
      <c r="E243" s="196"/>
      <c r="F243" s="196"/>
      <c r="G243" s="190"/>
      <c r="H243" s="247"/>
      <c r="I243" s="196"/>
      <c r="J243" s="5" t="s">
        <v>1089</v>
      </c>
      <c r="K243" s="209"/>
      <c r="L243" s="211"/>
      <c r="M243" s="3" t="s">
        <v>1188</v>
      </c>
      <c r="N243" s="6">
        <v>9</v>
      </c>
      <c r="O243" s="14" t="s">
        <v>42</v>
      </c>
      <c r="P243" s="26">
        <v>292</v>
      </c>
      <c r="Q243" s="6">
        <v>1</v>
      </c>
      <c r="R243" s="6" t="s">
        <v>1173</v>
      </c>
      <c r="S243" s="26">
        <v>5.28</v>
      </c>
      <c r="T243" s="289">
        <v>873.08</v>
      </c>
      <c r="U243" s="289">
        <v>523.848</v>
      </c>
      <c r="V243" s="293">
        <v>0.6</v>
      </c>
    </row>
    <row r="244" spans="1:22" s="11" customFormat="1" ht="33.75">
      <c r="A244" s="247"/>
      <c r="B244" s="196"/>
      <c r="C244" s="196"/>
      <c r="D244" s="196"/>
      <c r="E244" s="196"/>
      <c r="F244" s="196"/>
      <c r="G244" s="190"/>
      <c r="H244" s="247"/>
      <c r="I244" s="196"/>
      <c r="J244" s="5" t="s">
        <v>1090</v>
      </c>
      <c r="K244" s="209"/>
      <c r="L244" s="211"/>
      <c r="M244" s="2" t="s">
        <v>672</v>
      </c>
      <c r="N244" s="6">
        <v>3</v>
      </c>
      <c r="O244" s="14" t="s">
        <v>42</v>
      </c>
      <c r="P244" s="26">
        <v>292</v>
      </c>
      <c r="Q244" s="6">
        <v>1</v>
      </c>
      <c r="R244" s="6" t="s">
        <v>1173</v>
      </c>
      <c r="S244" s="26">
        <v>5.28</v>
      </c>
      <c r="T244" s="289">
        <v>3124.4</v>
      </c>
      <c r="U244" s="289">
        <v>1874.64</v>
      </c>
      <c r="V244" s="293">
        <v>0.6</v>
      </c>
    </row>
    <row r="245" spans="1:22" s="11" customFormat="1" ht="33.75">
      <c r="A245" s="247"/>
      <c r="B245" s="196"/>
      <c r="C245" s="196"/>
      <c r="D245" s="196"/>
      <c r="E245" s="196"/>
      <c r="F245" s="196"/>
      <c r="G245" s="190"/>
      <c r="H245" s="247"/>
      <c r="I245" s="196"/>
      <c r="J245" s="5" t="s">
        <v>1091</v>
      </c>
      <c r="K245" s="209"/>
      <c r="L245" s="211"/>
      <c r="M245" s="2" t="s">
        <v>673</v>
      </c>
      <c r="N245" s="6">
        <v>3</v>
      </c>
      <c r="O245" s="14" t="s">
        <v>42</v>
      </c>
      <c r="P245" s="26">
        <v>292</v>
      </c>
      <c r="Q245" s="6">
        <v>1</v>
      </c>
      <c r="R245" s="6" t="s">
        <v>1173</v>
      </c>
      <c r="S245" s="26">
        <v>5.28</v>
      </c>
      <c r="T245" s="289">
        <v>6207.92</v>
      </c>
      <c r="U245" s="289">
        <v>3724.752</v>
      </c>
      <c r="V245" s="293">
        <v>0.6</v>
      </c>
    </row>
    <row r="246" spans="1:22" s="11" customFormat="1" ht="33.75">
      <c r="A246" s="247"/>
      <c r="B246" s="196"/>
      <c r="C246" s="196"/>
      <c r="D246" s="196"/>
      <c r="E246" s="196"/>
      <c r="F246" s="196"/>
      <c r="G246" s="190"/>
      <c r="H246" s="247"/>
      <c r="I246" s="196"/>
      <c r="J246" s="5" t="s">
        <v>1092</v>
      </c>
      <c r="K246" s="209"/>
      <c r="L246" s="211"/>
      <c r="M246" s="2" t="s">
        <v>674</v>
      </c>
      <c r="N246" s="6">
        <v>9</v>
      </c>
      <c r="O246" s="14" t="s">
        <v>42</v>
      </c>
      <c r="P246" s="26">
        <v>292</v>
      </c>
      <c r="Q246" s="6">
        <v>1</v>
      </c>
      <c r="R246" s="6" t="s">
        <v>1173</v>
      </c>
      <c r="S246" s="26">
        <v>5.28</v>
      </c>
      <c r="T246" s="289">
        <v>1097.92</v>
      </c>
      <c r="U246" s="289">
        <v>658.7520000000001</v>
      </c>
      <c r="V246" s="293">
        <v>0.6</v>
      </c>
    </row>
    <row r="247" spans="1:22" s="11" customFormat="1" ht="33.75">
      <c r="A247" s="247"/>
      <c r="B247" s="196"/>
      <c r="C247" s="196"/>
      <c r="D247" s="196"/>
      <c r="E247" s="196"/>
      <c r="F247" s="196"/>
      <c r="G247" s="190"/>
      <c r="H247" s="247"/>
      <c r="I247" s="196"/>
      <c r="J247" s="5" t="s">
        <v>153</v>
      </c>
      <c r="K247" s="209"/>
      <c r="L247" s="211"/>
      <c r="M247" s="2" t="s">
        <v>675</v>
      </c>
      <c r="N247" s="6">
        <v>9</v>
      </c>
      <c r="O247" s="14" t="s">
        <v>42</v>
      </c>
      <c r="P247" s="26">
        <v>292</v>
      </c>
      <c r="Q247" s="6">
        <v>1</v>
      </c>
      <c r="R247" s="6" t="s">
        <v>1173</v>
      </c>
      <c r="S247" s="26">
        <v>5.28</v>
      </c>
      <c r="T247" s="289">
        <v>7770.12</v>
      </c>
      <c r="U247" s="289">
        <v>4662.072</v>
      </c>
      <c r="V247" s="293">
        <v>0.6</v>
      </c>
    </row>
    <row r="248" spans="1:22" s="11" customFormat="1" ht="34.5" thickBot="1">
      <c r="A248" s="248"/>
      <c r="B248" s="197"/>
      <c r="C248" s="197"/>
      <c r="D248" s="197"/>
      <c r="E248" s="197"/>
      <c r="F248" s="197"/>
      <c r="G248" s="191"/>
      <c r="H248" s="248"/>
      <c r="I248" s="197"/>
      <c r="J248" s="144" t="s">
        <v>154</v>
      </c>
      <c r="K248" s="210"/>
      <c r="L248" s="212"/>
      <c r="M248" s="135" t="s">
        <v>1189</v>
      </c>
      <c r="N248" s="153">
        <v>10</v>
      </c>
      <c r="O248" s="131" t="s">
        <v>42</v>
      </c>
      <c r="P248" s="152">
        <v>292</v>
      </c>
      <c r="Q248" s="153">
        <v>1</v>
      </c>
      <c r="R248" s="153" t="s">
        <v>1173</v>
      </c>
      <c r="S248" s="152">
        <v>5.28</v>
      </c>
      <c r="T248" s="290">
        <v>4292.4</v>
      </c>
      <c r="U248" s="290">
        <v>2575.44</v>
      </c>
      <c r="V248" s="155">
        <v>0.6</v>
      </c>
    </row>
    <row r="249" spans="1:22" s="11" customFormat="1" ht="34.5" thickTop="1">
      <c r="A249" s="246" t="s">
        <v>1169</v>
      </c>
      <c r="B249" s="195"/>
      <c r="C249" s="195" t="s">
        <v>1186</v>
      </c>
      <c r="D249" s="195"/>
      <c r="E249" s="195" t="s">
        <v>1116</v>
      </c>
      <c r="F249" s="195"/>
      <c r="G249" s="189" t="s">
        <v>1044</v>
      </c>
      <c r="H249" s="246" t="s">
        <v>716</v>
      </c>
      <c r="I249" s="195">
        <v>7</v>
      </c>
      <c r="J249" s="137" t="s">
        <v>1083</v>
      </c>
      <c r="K249" s="213" t="s">
        <v>1169</v>
      </c>
      <c r="L249" s="214" t="s">
        <v>1186</v>
      </c>
      <c r="M249" s="139" t="s">
        <v>1187</v>
      </c>
      <c r="N249" s="125">
        <v>6</v>
      </c>
      <c r="O249" s="156" t="s">
        <v>41</v>
      </c>
      <c r="P249" s="158">
        <v>40</v>
      </c>
      <c r="Q249" s="125">
        <v>1</v>
      </c>
      <c r="R249" s="125" t="s">
        <v>1144</v>
      </c>
      <c r="S249" s="158">
        <v>5.28</v>
      </c>
      <c r="T249" s="291">
        <v>422.4</v>
      </c>
      <c r="U249" s="291">
        <v>253.44</v>
      </c>
      <c r="V249" s="294">
        <v>0.6</v>
      </c>
    </row>
    <row r="250" spans="1:22" s="11" customFormat="1" ht="33.75">
      <c r="A250" s="247"/>
      <c r="B250" s="196"/>
      <c r="C250" s="196"/>
      <c r="D250" s="196"/>
      <c r="E250" s="196"/>
      <c r="F250" s="196"/>
      <c r="G250" s="190"/>
      <c r="H250" s="247"/>
      <c r="I250" s="196"/>
      <c r="J250" s="5" t="s">
        <v>1084</v>
      </c>
      <c r="K250" s="209"/>
      <c r="L250" s="211"/>
      <c r="M250" s="3" t="s">
        <v>1188</v>
      </c>
      <c r="N250" s="6">
        <v>9</v>
      </c>
      <c r="O250" s="14" t="s">
        <v>41</v>
      </c>
      <c r="P250" s="26">
        <v>40</v>
      </c>
      <c r="Q250" s="6">
        <v>1</v>
      </c>
      <c r="R250" s="6" t="s">
        <v>1173</v>
      </c>
      <c r="S250" s="26">
        <v>5.28</v>
      </c>
      <c r="T250" s="289">
        <v>119.6</v>
      </c>
      <c r="U250" s="289">
        <v>71.76</v>
      </c>
      <c r="V250" s="293">
        <v>0.6</v>
      </c>
    </row>
    <row r="251" spans="1:22" s="11" customFormat="1" ht="33.75">
      <c r="A251" s="247"/>
      <c r="B251" s="196"/>
      <c r="C251" s="196"/>
      <c r="D251" s="196"/>
      <c r="E251" s="196"/>
      <c r="F251" s="196"/>
      <c r="G251" s="190"/>
      <c r="H251" s="247"/>
      <c r="I251" s="196"/>
      <c r="J251" s="5" t="s">
        <v>1085</v>
      </c>
      <c r="K251" s="209"/>
      <c r="L251" s="211"/>
      <c r="M251" s="2" t="s">
        <v>672</v>
      </c>
      <c r="N251" s="6">
        <v>3</v>
      </c>
      <c r="O251" s="14" t="s">
        <v>41</v>
      </c>
      <c r="P251" s="26">
        <v>40</v>
      </c>
      <c r="Q251" s="6">
        <v>1</v>
      </c>
      <c r="R251" s="6" t="s">
        <v>1173</v>
      </c>
      <c r="S251" s="26">
        <v>5.28</v>
      </c>
      <c r="T251" s="289">
        <v>428</v>
      </c>
      <c r="U251" s="289">
        <v>256.8</v>
      </c>
      <c r="V251" s="293">
        <v>0.6</v>
      </c>
    </row>
    <row r="252" spans="1:22" s="11" customFormat="1" ht="33.75">
      <c r="A252" s="247"/>
      <c r="B252" s="196"/>
      <c r="C252" s="196"/>
      <c r="D252" s="196"/>
      <c r="E252" s="196"/>
      <c r="F252" s="196"/>
      <c r="G252" s="190"/>
      <c r="H252" s="247"/>
      <c r="I252" s="196"/>
      <c r="J252" s="5" t="s">
        <v>1086</v>
      </c>
      <c r="K252" s="209"/>
      <c r="L252" s="211"/>
      <c r="M252" s="2" t="s">
        <v>673</v>
      </c>
      <c r="N252" s="6">
        <v>3</v>
      </c>
      <c r="O252" s="14" t="s">
        <v>41</v>
      </c>
      <c r="P252" s="26">
        <v>40</v>
      </c>
      <c r="Q252" s="6">
        <v>1</v>
      </c>
      <c r="R252" s="6" t="s">
        <v>1173</v>
      </c>
      <c r="S252" s="26">
        <v>5.28</v>
      </c>
      <c r="T252" s="289">
        <v>850.4</v>
      </c>
      <c r="U252" s="289">
        <v>510.24</v>
      </c>
      <c r="V252" s="293">
        <v>0.6</v>
      </c>
    </row>
    <row r="253" spans="1:22" s="11" customFormat="1" ht="33.75">
      <c r="A253" s="247"/>
      <c r="B253" s="196"/>
      <c r="C253" s="196"/>
      <c r="D253" s="196"/>
      <c r="E253" s="196"/>
      <c r="F253" s="196"/>
      <c r="G253" s="190"/>
      <c r="H253" s="247"/>
      <c r="I253" s="196"/>
      <c r="J253" s="5" t="s">
        <v>1087</v>
      </c>
      <c r="K253" s="209"/>
      <c r="L253" s="211"/>
      <c r="M253" s="2" t="s">
        <v>674</v>
      </c>
      <c r="N253" s="6">
        <v>9</v>
      </c>
      <c r="O253" s="14" t="s">
        <v>41</v>
      </c>
      <c r="P253" s="26">
        <v>40</v>
      </c>
      <c r="Q253" s="6">
        <v>1</v>
      </c>
      <c r="R253" s="6" t="s">
        <v>1173</v>
      </c>
      <c r="S253" s="26">
        <v>5.28</v>
      </c>
      <c r="T253" s="289">
        <v>150.4</v>
      </c>
      <c r="U253" s="289">
        <v>90.24</v>
      </c>
      <c r="V253" s="293">
        <v>0.6</v>
      </c>
    </row>
    <row r="254" spans="1:22" s="11" customFormat="1" ht="33.75">
      <c r="A254" s="247"/>
      <c r="B254" s="196"/>
      <c r="C254" s="196"/>
      <c r="D254" s="196"/>
      <c r="E254" s="196"/>
      <c r="F254" s="196"/>
      <c r="G254" s="190"/>
      <c r="H254" s="247"/>
      <c r="I254" s="196"/>
      <c r="J254" s="5" t="s">
        <v>155</v>
      </c>
      <c r="K254" s="209"/>
      <c r="L254" s="211"/>
      <c r="M254" s="2" t="s">
        <v>675</v>
      </c>
      <c r="N254" s="6">
        <v>9</v>
      </c>
      <c r="O254" s="14" t="s">
        <v>41</v>
      </c>
      <c r="P254" s="26">
        <v>40</v>
      </c>
      <c r="Q254" s="6">
        <v>1</v>
      </c>
      <c r="R254" s="6" t="s">
        <v>1173</v>
      </c>
      <c r="S254" s="26">
        <v>5.28</v>
      </c>
      <c r="T254" s="289">
        <v>1064.4</v>
      </c>
      <c r="U254" s="289">
        <v>638.64</v>
      </c>
      <c r="V254" s="293">
        <v>0.6</v>
      </c>
    </row>
    <row r="255" spans="1:22" s="11" customFormat="1" ht="34.5" thickBot="1">
      <c r="A255" s="248"/>
      <c r="B255" s="197"/>
      <c r="C255" s="197"/>
      <c r="D255" s="197"/>
      <c r="E255" s="197"/>
      <c r="F255" s="197"/>
      <c r="G255" s="191"/>
      <c r="H255" s="248"/>
      <c r="I255" s="197"/>
      <c r="J255" s="144" t="s">
        <v>156</v>
      </c>
      <c r="K255" s="210"/>
      <c r="L255" s="212"/>
      <c r="M255" s="135" t="s">
        <v>1189</v>
      </c>
      <c r="N255" s="153">
        <v>10</v>
      </c>
      <c r="O255" s="131" t="s">
        <v>41</v>
      </c>
      <c r="P255" s="163">
        <v>40</v>
      </c>
      <c r="Q255" s="153">
        <v>1</v>
      </c>
      <c r="R255" s="153" t="s">
        <v>1173</v>
      </c>
      <c r="S255" s="152">
        <v>5.28</v>
      </c>
      <c r="T255" s="290">
        <v>588</v>
      </c>
      <c r="U255" s="290">
        <v>352.8</v>
      </c>
      <c r="V255" s="155">
        <v>0.6</v>
      </c>
    </row>
    <row r="256" spans="1:22" s="11" customFormat="1" ht="45.75" thickTop="1">
      <c r="A256" s="246" t="s">
        <v>1169</v>
      </c>
      <c r="B256" s="195"/>
      <c r="C256" s="195">
        <v>54</v>
      </c>
      <c r="D256" s="195"/>
      <c r="E256" s="195" t="s">
        <v>1116</v>
      </c>
      <c r="F256" s="195"/>
      <c r="G256" s="189" t="s">
        <v>1042</v>
      </c>
      <c r="H256" s="246" t="s">
        <v>717</v>
      </c>
      <c r="I256" s="195">
        <v>7</v>
      </c>
      <c r="J256" s="137" t="s">
        <v>1077</v>
      </c>
      <c r="K256" s="213" t="s">
        <v>1169</v>
      </c>
      <c r="L256" s="214">
        <v>54</v>
      </c>
      <c r="M256" s="138" t="s">
        <v>676</v>
      </c>
      <c r="N256" s="125">
        <v>6</v>
      </c>
      <c r="O256" s="156" t="s">
        <v>75</v>
      </c>
      <c r="P256" s="158">
        <v>515</v>
      </c>
      <c r="Q256" s="125">
        <v>1</v>
      </c>
      <c r="R256" s="125" t="s">
        <v>1144</v>
      </c>
      <c r="S256" s="158">
        <v>9.37</v>
      </c>
      <c r="T256" s="291">
        <v>9651.1</v>
      </c>
      <c r="U256" s="291">
        <v>5790.66</v>
      </c>
      <c r="V256" s="294">
        <v>0.6</v>
      </c>
    </row>
    <row r="257" spans="1:22" s="11" customFormat="1" ht="33.75">
      <c r="A257" s="247"/>
      <c r="B257" s="196"/>
      <c r="C257" s="196"/>
      <c r="D257" s="196"/>
      <c r="E257" s="196"/>
      <c r="F257" s="196"/>
      <c r="G257" s="190"/>
      <c r="H257" s="247"/>
      <c r="I257" s="196"/>
      <c r="J257" s="9" t="s">
        <v>1093</v>
      </c>
      <c r="K257" s="209"/>
      <c r="L257" s="211"/>
      <c r="M257" s="3" t="s">
        <v>1190</v>
      </c>
      <c r="N257" s="6">
        <v>9</v>
      </c>
      <c r="O257" s="14" t="s">
        <v>75</v>
      </c>
      <c r="P257" s="72">
        <v>515</v>
      </c>
      <c r="Q257" s="6">
        <v>1</v>
      </c>
      <c r="R257" s="6" t="s">
        <v>1173</v>
      </c>
      <c r="S257" s="26">
        <v>9.37</v>
      </c>
      <c r="T257" s="289">
        <v>2593.025</v>
      </c>
      <c r="U257" s="289">
        <v>1555.815</v>
      </c>
      <c r="V257" s="293">
        <v>0.6</v>
      </c>
    </row>
    <row r="258" spans="1:22" s="11" customFormat="1" ht="33.75">
      <c r="A258" s="247"/>
      <c r="B258" s="196"/>
      <c r="C258" s="196"/>
      <c r="D258" s="196"/>
      <c r="E258" s="196"/>
      <c r="F258" s="196"/>
      <c r="G258" s="190"/>
      <c r="H258" s="247"/>
      <c r="I258" s="196"/>
      <c r="J258" s="9" t="s">
        <v>1094</v>
      </c>
      <c r="K258" s="209"/>
      <c r="L258" s="211"/>
      <c r="M258" s="2" t="s">
        <v>677</v>
      </c>
      <c r="N258" s="6">
        <v>9</v>
      </c>
      <c r="O258" s="14" t="s">
        <v>75</v>
      </c>
      <c r="P258" s="72">
        <v>515</v>
      </c>
      <c r="Q258" s="6">
        <v>1</v>
      </c>
      <c r="R258" s="6" t="s">
        <v>1173</v>
      </c>
      <c r="S258" s="26">
        <v>9.37</v>
      </c>
      <c r="T258" s="289">
        <v>20527.9</v>
      </c>
      <c r="U258" s="289">
        <v>12316.74</v>
      </c>
      <c r="V258" s="293">
        <v>0.6</v>
      </c>
    </row>
    <row r="259" spans="1:22" s="11" customFormat="1" ht="45">
      <c r="A259" s="247"/>
      <c r="B259" s="196"/>
      <c r="C259" s="196"/>
      <c r="D259" s="196"/>
      <c r="E259" s="196"/>
      <c r="F259" s="196"/>
      <c r="G259" s="190"/>
      <c r="H259" s="247"/>
      <c r="I259" s="196"/>
      <c r="J259" s="9" t="s">
        <v>1095</v>
      </c>
      <c r="K259" s="209"/>
      <c r="L259" s="211"/>
      <c r="M259" s="2" t="s">
        <v>678</v>
      </c>
      <c r="N259" s="6">
        <v>9</v>
      </c>
      <c r="O259" s="14" t="s">
        <v>75</v>
      </c>
      <c r="P259" s="72">
        <v>515</v>
      </c>
      <c r="Q259" s="6">
        <v>1</v>
      </c>
      <c r="R259" s="6" t="s">
        <v>1173</v>
      </c>
      <c r="S259" s="26">
        <v>9.37</v>
      </c>
      <c r="T259" s="289">
        <v>2556.975</v>
      </c>
      <c r="U259" s="289">
        <v>1534.185</v>
      </c>
      <c r="V259" s="293">
        <v>0.6</v>
      </c>
    </row>
    <row r="260" spans="1:22" s="11" customFormat="1" ht="34.5" thickBot="1">
      <c r="A260" s="248"/>
      <c r="B260" s="197"/>
      <c r="C260" s="197"/>
      <c r="D260" s="197"/>
      <c r="E260" s="197"/>
      <c r="F260" s="197"/>
      <c r="G260" s="191"/>
      <c r="H260" s="248"/>
      <c r="I260" s="197"/>
      <c r="J260" s="145" t="s">
        <v>1096</v>
      </c>
      <c r="K260" s="210"/>
      <c r="L260" s="212"/>
      <c r="M260" s="135" t="s">
        <v>1191</v>
      </c>
      <c r="N260" s="153">
        <v>10</v>
      </c>
      <c r="O260" s="131" t="s">
        <v>75</v>
      </c>
      <c r="P260" s="163">
        <v>515</v>
      </c>
      <c r="Q260" s="153">
        <v>1</v>
      </c>
      <c r="R260" s="131" t="s">
        <v>1173</v>
      </c>
      <c r="S260" s="152">
        <v>9.37</v>
      </c>
      <c r="T260" s="290">
        <v>11783.2</v>
      </c>
      <c r="U260" s="290">
        <v>7069.92</v>
      </c>
      <c r="V260" s="155">
        <v>0.6</v>
      </c>
    </row>
    <row r="261" spans="1:22" s="11" customFormat="1" ht="45.75" thickTop="1">
      <c r="A261" s="246" t="s">
        <v>1169</v>
      </c>
      <c r="B261" s="195"/>
      <c r="C261" s="195">
        <v>54</v>
      </c>
      <c r="D261" s="195"/>
      <c r="E261" s="195" t="s">
        <v>1116</v>
      </c>
      <c r="F261" s="195"/>
      <c r="G261" s="189" t="s">
        <v>1046</v>
      </c>
      <c r="H261" s="246" t="s">
        <v>718</v>
      </c>
      <c r="I261" s="195">
        <v>7</v>
      </c>
      <c r="J261" s="137" t="s">
        <v>1072</v>
      </c>
      <c r="K261" s="213" t="s">
        <v>1169</v>
      </c>
      <c r="L261" s="214">
        <v>54</v>
      </c>
      <c r="M261" s="138" t="s">
        <v>676</v>
      </c>
      <c r="N261" s="125">
        <v>6</v>
      </c>
      <c r="O261" s="156" t="s">
        <v>76</v>
      </c>
      <c r="P261" s="158">
        <v>20</v>
      </c>
      <c r="Q261" s="125">
        <v>1</v>
      </c>
      <c r="R261" s="125" t="s">
        <v>1144</v>
      </c>
      <c r="S261" s="158">
        <v>9.37</v>
      </c>
      <c r="T261" s="291">
        <v>374.8</v>
      </c>
      <c r="U261" s="291">
        <v>224.88</v>
      </c>
      <c r="V261" s="294">
        <v>0.6</v>
      </c>
    </row>
    <row r="262" spans="1:22" s="11" customFormat="1" ht="33.75">
      <c r="A262" s="247"/>
      <c r="B262" s="196"/>
      <c r="C262" s="196"/>
      <c r="D262" s="196"/>
      <c r="E262" s="196"/>
      <c r="F262" s="196"/>
      <c r="G262" s="190"/>
      <c r="H262" s="247"/>
      <c r="I262" s="196"/>
      <c r="J262" s="9" t="s">
        <v>1073</v>
      </c>
      <c r="K262" s="209"/>
      <c r="L262" s="211"/>
      <c r="M262" s="3" t="s">
        <v>1190</v>
      </c>
      <c r="N262" s="6">
        <v>9</v>
      </c>
      <c r="O262" s="14" t="s">
        <v>76</v>
      </c>
      <c r="P262" s="72">
        <v>20</v>
      </c>
      <c r="Q262" s="6">
        <v>1</v>
      </c>
      <c r="R262" s="6" t="s">
        <v>1173</v>
      </c>
      <c r="S262" s="26">
        <v>9.37</v>
      </c>
      <c r="T262" s="289">
        <v>100.7</v>
      </c>
      <c r="U262" s="289">
        <v>60.42</v>
      </c>
      <c r="V262" s="293">
        <v>0.6</v>
      </c>
    </row>
    <row r="263" spans="1:22" s="11" customFormat="1" ht="33.75">
      <c r="A263" s="247"/>
      <c r="B263" s="196"/>
      <c r="C263" s="196"/>
      <c r="D263" s="196"/>
      <c r="E263" s="196"/>
      <c r="F263" s="196"/>
      <c r="G263" s="190"/>
      <c r="H263" s="247"/>
      <c r="I263" s="196"/>
      <c r="J263" s="9" t="s">
        <v>1074</v>
      </c>
      <c r="K263" s="209"/>
      <c r="L263" s="211"/>
      <c r="M263" s="2" t="s">
        <v>677</v>
      </c>
      <c r="N263" s="6">
        <v>9</v>
      </c>
      <c r="O263" s="14" t="s">
        <v>76</v>
      </c>
      <c r="P263" s="72">
        <v>20</v>
      </c>
      <c r="Q263" s="6">
        <v>1</v>
      </c>
      <c r="R263" s="6" t="s">
        <v>1173</v>
      </c>
      <c r="S263" s="26">
        <v>9.37</v>
      </c>
      <c r="T263" s="289">
        <v>797.2</v>
      </c>
      <c r="U263" s="289">
        <v>478.32</v>
      </c>
      <c r="V263" s="293">
        <v>0.6</v>
      </c>
    </row>
    <row r="264" spans="1:22" s="11" customFormat="1" ht="45">
      <c r="A264" s="247"/>
      <c r="B264" s="196"/>
      <c r="C264" s="196"/>
      <c r="D264" s="196"/>
      <c r="E264" s="196"/>
      <c r="F264" s="196"/>
      <c r="G264" s="190"/>
      <c r="H264" s="247"/>
      <c r="I264" s="196"/>
      <c r="J264" s="9" t="s">
        <v>1075</v>
      </c>
      <c r="K264" s="209"/>
      <c r="L264" s="211"/>
      <c r="M264" s="2" t="s">
        <v>678</v>
      </c>
      <c r="N264" s="6">
        <v>9</v>
      </c>
      <c r="O264" s="14" t="s">
        <v>76</v>
      </c>
      <c r="P264" s="72">
        <v>20</v>
      </c>
      <c r="Q264" s="6">
        <v>1</v>
      </c>
      <c r="R264" s="6" t="s">
        <v>1173</v>
      </c>
      <c r="S264" s="26">
        <v>9.37</v>
      </c>
      <c r="T264" s="289">
        <v>99.3</v>
      </c>
      <c r="U264" s="289">
        <v>59.58</v>
      </c>
      <c r="V264" s="293">
        <v>0.6</v>
      </c>
    </row>
    <row r="265" spans="1:22" s="11" customFormat="1" ht="34.5" thickBot="1">
      <c r="A265" s="248"/>
      <c r="B265" s="197"/>
      <c r="C265" s="197"/>
      <c r="D265" s="197"/>
      <c r="E265" s="197"/>
      <c r="F265" s="197"/>
      <c r="G265" s="191"/>
      <c r="H265" s="248"/>
      <c r="I265" s="197"/>
      <c r="J265" s="145" t="s">
        <v>1076</v>
      </c>
      <c r="K265" s="210"/>
      <c r="L265" s="212"/>
      <c r="M265" s="135" t="s">
        <v>1191</v>
      </c>
      <c r="N265" s="153">
        <v>10</v>
      </c>
      <c r="O265" s="131" t="s">
        <v>76</v>
      </c>
      <c r="P265" s="163">
        <v>20</v>
      </c>
      <c r="Q265" s="153">
        <v>1</v>
      </c>
      <c r="R265" s="153" t="s">
        <v>1173</v>
      </c>
      <c r="S265" s="152">
        <v>9.37</v>
      </c>
      <c r="T265" s="290">
        <v>457.6</v>
      </c>
      <c r="U265" s="290">
        <v>274.56</v>
      </c>
      <c r="V265" s="155">
        <v>0.6</v>
      </c>
    </row>
    <row r="266" spans="1:22" s="11" customFormat="1" ht="45.75" thickTop="1">
      <c r="A266" s="246" t="s">
        <v>1169</v>
      </c>
      <c r="B266" s="195"/>
      <c r="C266" s="195">
        <v>54</v>
      </c>
      <c r="D266" s="195"/>
      <c r="E266" s="195" t="s">
        <v>1116</v>
      </c>
      <c r="F266" s="195"/>
      <c r="G266" s="189" t="s">
        <v>1045</v>
      </c>
      <c r="H266" s="246" t="s">
        <v>719</v>
      </c>
      <c r="I266" s="195">
        <v>7</v>
      </c>
      <c r="J266" s="137" t="s">
        <v>1078</v>
      </c>
      <c r="K266" s="213" t="s">
        <v>1169</v>
      </c>
      <c r="L266" s="214">
        <v>54</v>
      </c>
      <c r="M266" s="138" t="s">
        <v>676</v>
      </c>
      <c r="N266" s="125">
        <v>6</v>
      </c>
      <c r="O266" s="156" t="s">
        <v>77</v>
      </c>
      <c r="P266" s="164">
        <v>2972</v>
      </c>
      <c r="Q266" s="125">
        <v>1</v>
      </c>
      <c r="R266" s="125" t="s">
        <v>1144</v>
      </c>
      <c r="S266" s="158">
        <v>5.28</v>
      </c>
      <c r="T266" s="291">
        <v>31384.32</v>
      </c>
      <c r="U266" s="291">
        <v>18830.592</v>
      </c>
      <c r="V266" s="294">
        <v>0.6</v>
      </c>
    </row>
    <row r="267" spans="1:22" s="11" customFormat="1" ht="33.75">
      <c r="A267" s="247"/>
      <c r="B267" s="196"/>
      <c r="C267" s="196"/>
      <c r="D267" s="196"/>
      <c r="E267" s="196"/>
      <c r="F267" s="196"/>
      <c r="G267" s="190"/>
      <c r="H267" s="247"/>
      <c r="I267" s="196"/>
      <c r="J267" s="9" t="s">
        <v>1079</v>
      </c>
      <c r="K267" s="209"/>
      <c r="L267" s="211"/>
      <c r="M267" s="3" t="s">
        <v>1190</v>
      </c>
      <c r="N267" s="6">
        <v>9</v>
      </c>
      <c r="O267" s="14" t="s">
        <v>77</v>
      </c>
      <c r="P267" s="73">
        <v>2972</v>
      </c>
      <c r="Q267" s="6">
        <v>1</v>
      </c>
      <c r="R267" s="6" t="s">
        <v>1173</v>
      </c>
      <c r="S267" s="26">
        <v>5.28</v>
      </c>
      <c r="T267" s="289">
        <v>8886.28</v>
      </c>
      <c r="U267" s="289">
        <v>5331.768</v>
      </c>
      <c r="V267" s="293">
        <v>0.6</v>
      </c>
    </row>
    <row r="268" spans="1:22" s="11" customFormat="1" ht="33.75">
      <c r="A268" s="247"/>
      <c r="B268" s="196"/>
      <c r="C268" s="196"/>
      <c r="D268" s="196"/>
      <c r="E268" s="196"/>
      <c r="F268" s="196"/>
      <c r="G268" s="190"/>
      <c r="H268" s="247"/>
      <c r="I268" s="196"/>
      <c r="J268" s="9" t="s">
        <v>1080</v>
      </c>
      <c r="K268" s="209"/>
      <c r="L268" s="211"/>
      <c r="M268" s="2" t="s">
        <v>677</v>
      </c>
      <c r="N268" s="6">
        <v>9</v>
      </c>
      <c r="O268" s="14" t="s">
        <v>77</v>
      </c>
      <c r="P268" s="73">
        <v>2972</v>
      </c>
      <c r="Q268" s="6">
        <v>1</v>
      </c>
      <c r="R268" s="6" t="s">
        <v>1173</v>
      </c>
      <c r="S268" s="26">
        <v>5.28</v>
      </c>
      <c r="T268" s="289">
        <v>69842</v>
      </c>
      <c r="U268" s="289">
        <v>41905.2</v>
      </c>
      <c r="V268" s="293">
        <v>0.6</v>
      </c>
    </row>
    <row r="269" spans="1:22" s="11" customFormat="1" ht="45">
      <c r="A269" s="247"/>
      <c r="B269" s="196"/>
      <c r="C269" s="196"/>
      <c r="D269" s="196"/>
      <c r="E269" s="196"/>
      <c r="F269" s="196"/>
      <c r="G269" s="190"/>
      <c r="H269" s="247"/>
      <c r="I269" s="196"/>
      <c r="J269" s="9" t="s">
        <v>1081</v>
      </c>
      <c r="K269" s="209"/>
      <c r="L269" s="211"/>
      <c r="M269" s="2" t="s">
        <v>678</v>
      </c>
      <c r="N269" s="6">
        <v>9</v>
      </c>
      <c r="O269" s="14" t="s">
        <v>77</v>
      </c>
      <c r="P269" s="73">
        <v>2972</v>
      </c>
      <c r="Q269" s="6">
        <v>1</v>
      </c>
      <c r="R269" s="6" t="s">
        <v>1173</v>
      </c>
      <c r="S269" s="26">
        <v>5.28</v>
      </c>
      <c r="T269" s="289">
        <v>8678.24</v>
      </c>
      <c r="U269" s="289">
        <v>5206.9439999999995</v>
      </c>
      <c r="V269" s="293">
        <v>0.6</v>
      </c>
    </row>
    <row r="270" spans="1:22" s="11" customFormat="1" ht="34.5" thickBot="1">
      <c r="A270" s="248"/>
      <c r="B270" s="197"/>
      <c r="C270" s="197"/>
      <c r="D270" s="197"/>
      <c r="E270" s="197"/>
      <c r="F270" s="197"/>
      <c r="G270" s="191"/>
      <c r="H270" s="248"/>
      <c r="I270" s="197"/>
      <c r="J270" s="145" t="s">
        <v>1082</v>
      </c>
      <c r="K270" s="210"/>
      <c r="L270" s="212"/>
      <c r="M270" s="135" t="s">
        <v>1191</v>
      </c>
      <c r="N270" s="153">
        <v>10</v>
      </c>
      <c r="O270" s="131" t="s">
        <v>77</v>
      </c>
      <c r="P270" s="152">
        <v>2972</v>
      </c>
      <c r="Q270" s="153">
        <v>1</v>
      </c>
      <c r="R270" s="153" t="s">
        <v>1173</v>
      </c>
      <c r="S270" s="152">
        <v>5.28</v>
      </c>
      <c r="T270" s="290">
        <v>43688.4</v>
      </c>
      <c r="U270" s="290">
        <v>26213.04</v>
      </c>
      <c r="V270" s="155">
        <v>0.6</v>
      </c>
    </row>
    <row r="271" spans="1:22" s="11" customFormat="1" ht="45.75" thickTop="1">
      <c r="A271" s="246" t="s">
        <v>1169</v>
      </c>
      <c r="B271" s="195"/>
      <c r="C271" s="195">
        <v>54</v>
      </c>
      <c r="D271" s="195"/>
      <c r="E271" s="195" t="s">
        <v>1116</v>
      </c>
      <c r="F271" s="195"/>
      <c r="G271" s="189" t="s">
        <v>1049</v>
      </c>
      <c r="H271" s="246" t="s">
        <v>720</v>
      </c>
      <c r="I271" s="195">
        <v>7</v>
      </c>
      <c r="J271" s="137" t="s">
        <v>1057</v>
      </c>
      <c r="K271" s="213" t="s">
        <v>1169</v>
      </c>
      <c r="L271" s="214">
        <v>54</v>
      </c>
      <c r="M271" s="138" t="s">
        <v>676</v>
      </c>
      <c r="N271" s="125">
        <v>6</v>
      </c>
      <c r="O271" s="156" t="s">
        <v>78</v>
      </c>
      <c r="P271" s="158">
        <v>368</v>
      </c>
      <c r="Q271" s="125">
        <v>1</v>
      </c>
      <c r="R271" s="125" t="s">
        <v>1144</v>
      </c>
      <c r="S271" s="158">
        <v>5.28</v>
      </c>
      <c r="T271" s="291">
        <v>3886.08</v>
      </c>
      <c r="U271" s="291">
        <v>2331.648</v>
      </c>
      <c r="V271" s="294">
        <v>0.6</v>
      </c>
    </row>
    <row r="272" spans="1:22" s="11" customFormat="1" ht="33.75">
      <c r="A272" s="247"/>
      <c r="B272" s="196"/>
      <c r="C272" s="196"/>
      <c r="D272" s="196"/>
      <c r="E272" s="196"/>
      <c r="F272" s="196"/>
      <c r="G272" s="190"/>
      <c r="H272" s="247"/>
      <c r="I272" s="196"/>
      <c r="J272" s="9" t="s">
        <v>1058</v>
      </c>
      <c r="K272" s="209"/>
      <c r="L272" s="211"/>
      <c r="M272" s="3" t="s">
        <v>1190</v>
      </c>
      <c r="N272" s="6">
        <v>9</v>
      </c>
      <c r="O272" s="14" t="s">
        <v>78</v>
      </c>
      <c r="P272" s="72">
        <v>368</v>
      </c>
      <c r="Q272" s="6">
        <v>1</v>
      </c>
      <c r="R272" s="6" t="s">
        <v>1173</v>
      </c>
      <c r="S272" s="26">
        <v>5.28</v>
      </c>
      <c r="T272" s="289">
        <v>1100.32</v>
      </c>
      <c r="U272" s="289">
        <v>660.1920000000001</v>
      </c>
      <c r="V272" s="293">
        <v>0.6</v>
      </c>
    </row>
    <row r="273" spans="1:22" s="11" customFormat="1" ht="33.75">
      <c r="A273" s="247"/>
      <c r="B273" s="196"/>
      <c r="C273" s="196"/>
      <c r="D273" s="196"/>
      <c r="E273" s="196"/>
      <c r="F273" s="196"/>
      <c r="G273" s="190"/>
      <c r="H273" s="247"/>
      <c r="I273" s="196"/>
      <c r="J273" s="9" t="s">
        <v>1059</v>
      </c>
      <c r="K273" s="209"/>
      <c r="L273" s="211"/>
      <c r="M273" s="2" t="s">
        <v>677</v>
      </c>
      <c r="N273" s="6">
        <v>9</v>
      </c>
      <c r="O273" s="14" t="s">
        <v>78</v>
      </c>
      <c r="P273" s="72">
        <v>368</v>
      </c>
      <c r="Q273" s="6">
        <v>1</v>
      </c>
      <c r="R273" s="6" t="s">
        <v>1173</v>
      </c>
      <c r="S273" s="26">
        <v>5.28</v>
      </c>
      <c r="T273" s="289">
        <v>8648</v>
      </c>
      <c r="U273" s="289">
        <v>5188.8</v>
      </c>
      <c r="V273" s="293">
        <v>0.6</v>
      </c>
    </row>
    <row r="274" spans="1:22" s="11" customFormat="1" ht="45">
      <c r="A274" s="247"/>
      <c r="B274" s="196"/>
      <c r="C274" s="196"/>
      <c r="D274" s="196"/>
      <c r="E274" s="196"/>
      <c r="F274" s="196"/>
      <c r="G274" s="190"/>
      <c r="H274" s="247"/>
      <c r="I274" s="196"/>
      <c r="J274" s="9" t="s">
        <v>1060</v>
      </c>
      <c r="K274" s="209"/>
      <c r="L274" s="211"/>
      <c r="M274" s="2" t="s">
        <v>678</v>
      </c>
      <c r="N274" s="6">
        <v>9</v>
      </c>
      <c r="O274" s="14" t="s">
        <v>78</v>
      </c>
      <c r="P274" s="72">
        <v>368</v>
      </c>
      <c r="Q274" s="6">
        <v>1</v>
      </c>
      <c r="R274" s="6" t="s">
        <v>1173</v>
      </c>
      <c r="S274" s="26">
        <v>5.28</v>
      </c>
      <c r="T274" s="289">
        <v>1074.56</v>
      </c>
      <c r="U274" s="289">
        <v>644.736</v>
      </c>
      <c r="V274" s="293">
        <v>0.6</v>
      </c>
    </row>
    <row r="275" spans="1:22" s="11" customFormat="1" ht="34.5" thickBot="1">
      <c r="A275" s="248"/>
      <c r="B275" s="197"/>
      <c r="C275" s="197"/>
      <c r="D275" s="197"/>
      <c r="E275" s="197"/>
      <c r="F275" s="197"/>
      <c r="G275" s="191"/>
      <c r="H275" s="248"/>
      <c r="I275" s="197"/>
      <c r="J275" s="145" t="s">
        <v>1061</v>
      </c>
      <c r="K275" s="210"/>
      <c r="L275" s="212"/>
      <c r="M275" s="135" t="s">
        <v>1191</v>
      </c>
      <c r="N275" s="153">
        <v>10</v>
      </c>
      <c r="O275" s="131" t="s">
        <v>78</v>
      </c>
      <c r="P275" s="152">
        <v>368</v>
      </c>
      <c r="Q275" s="153">
        <v>1</v>
      </c>
      <c r="R275" s="153" t="s">
        <v>1173</v>
      </c>
      <c r="S275" s="152">
        <v>5.28</v>
      </c>
      <c r="T275" s="290">
        <v>5409.6</v>
      </c>
      <c r="U275" s="290">
        <v>3245.76</v>
      </c>
      <c r="V275" s="155">
        <v>0.6</v>
      </c>
    </row>
    <row r="276" spans="1:22" s="11" customFormat="1" ht="45.75" thickTop="1">
      <c r="A276" s="246" t="s">
        <v>1169</v>
      </c>
      <c r="B276" s="195"/>
      <c r="C276" s="195">
        <v>54</v>
      </c>
      <c r="D276" s="195"/>
      <c r="E276" s="195" t="s">
        <v>1116</v>
      </c>
      <c r="F276" s="195"/>
      <c r="G276" s="189" t="s">
        <v>1047</v>
      </c>
      <c r="H276" s="246" t="s">
        <v>8</v>
      </c>
      <c r="I276" s="195">
        <v>7</v>
      </c>
      <c r="J276" s="137" t="s">
        <v>1067</v>
      </c>
      <c r="K276" s="213" t="s">
        <v>1169</v>
      </c>
      <c r="L276" s="214">
        <v>54</v>
      </c>
      <c r="M276" s="138" t="s">
        <v>676</v>
      </c>
      <c r="N276" s="125">
        <v>6</v>
      </c>
      <c r="O276" s="156" t="s">
        <v>79</v>
      </c>
      <c r="P276" s="158">
        <v>448</v>
      </c>
      <c r="Q276" s="125">
        <v>1</v>
      </c>
      <c r="R276" s="125" t="s">
        <v>1144</v>
      </c>
      <c r="S276" s="158">
        <v>9.37</v>
      </c>
      <c r="T276" s="291">
        <v>8395.52</v>
      </c>
      <c r="U276" s="291">
        <v>5037.311999999999</v>
      </c>
      <c r="V276" s="294">
        <v>0.6</v>
      </c>
    </row>
    <row r="277" spans="1:22" s="11" customFormat="1" ht="33.75">
      <c r="A277" s="247"/>
      <c r="B277" s="196"/>
      <c r="C277" s="196"/>
      <c r="D277" s="196"/>
      <c r="E277" s="196"/>
      <c r="F277" s="196"/>
      <c r="G277" s="190"/>
      <c r="H277" s="247"/>
      <c r="I277" s="196"/>
      <c r="J277" s="9" t="s">
        <v>1068</v>
      </c>
      <c r="K277" s="209"/>
      <c r="L277" s="211"/>
      <c r="M277" s="3" t="s">
        <v>1190</v>
      </c>
      <c r="N277" s="6">
        <v>9</v>
      </c>
      <c r="O277" s="14" t="s">
        <v>79</v>
      </c>
      <c r="P277" s="72">
        <v>448</v>
      </c>
      <c r="Q277" s="6">
        <v>1</v>
      </c>
      <c r="R277" s="6" t="s">
        <v>1173</v>
      </c>
      <c r="S277" s="26">
        <v>9.37</v>
      </c>
      <c r="T277" s="289">
        <v>2255.68</v>
      </c>
      <c r="U277" s="289">
        <v>1353.408</v>
      </c>
      <c r="V277" s="293">
        <v>0.6</v>
      </c>
    </row>
    <row r="278" spans="1:22" s="11" customFormat="1" ht="33.75">
      <c r="A278" s="247"/>
      <c r="B278" s="196"/>
      <c r="C278" s="196"/>
      <c r="D278" s="196"/>
      <c r="E278" s="196"/>
      <c r="F278" s="196"/>
      <c r="G278" s="190"/>
      <c r="H278" s="247"/>
      <c r="I278" s="196"/>
      <c r="J278" s="9" t="s">
        <v>1069</v>
      </c>
      <c r="K278" s="209"/>
      <c r="L278" s="211"/>
      <c r="M278" s="2" t="s">
        <v>677</v>
      </c>
      <c r="N278" s="6">
        <v>9</v>
      </c>
      <c r="O278" s="14" t="s">
        <v>79</v>
      </c>
      <c r="P278" s="72">
        <v>448</v>
      </c>
      <c r="Q278" s="6">
        <v>1</v>
      </c>
      <c r="R278" s="6" t="s">
        <v>1173</v>
      </c>
      <c r="S278" s="26">
        <v>9.37</v>
      </c>
      <c r="T278" s="289">
        <v>17857.28</v>
      </c>
      <c r="U278" s="289">
        <v>10714.367999999999</v>
      </c>
      <c r="V278" s="293">
        <v>0.6</v>
      </c>
    </row>
    <row r="279" spans="1:22" s="11" customFormat="1" ht="45">
      <c r="A279" s="247"/>
      <c r="B279" s="196"/>
      <c r="C279" s="196"/>
      <c r="D279" s="196"/>
      <c r="E279" s="196"/>
      <c r="F279" s="196"/>
      <c r="G279" s="190"/>
      <c r="H279" s="247"/>
      <c r="I279" s="196"/>
      <c r="J279" s="9" t="s">
        <v>1070</v>
      </c>
      <c r="K279" s="209"/>
      <c r="L279" s="211"/>
      <c r="M279" s="2" t="s">
        <v>678</v>
      </c>
      <c r="N279" s="6">
        <v>9</v>
      </c>
      <c r="O279" s="14" t="s">
        <v>79</v>
      </c>
      <c r="P279" s="72">
        <v>448</v>
      </c>
      <c r="Q279" s="6">
        <v>1</v>
      </c>
      <c r="R279" s="6" t="s">
        <v>1173</v>
      </c>
      <c r="S279" s="26">
        <v>9.37</v>
      </c>
      <c r="T279" s="289">
        <v>2224.32</v>
      </c>
      <c r="U279" s="289">
        <v>1334.5919999999999</v>
      </c>
      <c r="V279" s="293">
        <v>0.6</v>
      </c>
    </row>
    <row r="280" spans="1:22" s="11" customFormat="1" ht="34.5" thickBot="1">
      <c r="A280" s="248"/>
      <c r="B280" s="197"/>
      <c r="C280" s="197"/>
      <c r="D280" s="197"/>
      <c r="E280" s="197"/>
      <c r="F280" s="197"/>
      <c r="G280" s="191"/>
      <c r="H280" s="248"/>
      <c r="I280" s="197"/>
      <c r="J280" s="145" t="s">
        <v>1071</v>
      </c>
      <c r="K280" s="210"/>
      <c r="L280" s="212"/>
      <c r="M280" s="135" t="s">
        <v>1191</v>
      </c>
      <c r="N280" s="153">
        <v>10</v>
      </c>
      <c r="O280" s="131" t="s">
        <v>79</v>
      </c>
      <c r="P280" s="152">
        <v>448</v>
      </c>
      <c r="Q280" s="153">
        <v>1</v>
      </c>
      <c r="R280" s="153" t="s">
        <v>1173</v>
      </c>
      <c r="S280" s="152">
        <v>9.37</v>
      </c>
      <c r="T280" s="290">
        <v>10250.24</v>
      </c>
      <c r="U280" s="290">
        <v>6150.143999999999</v>
      </c>
      <c r="V280" s="155">
        <v>0.6</v>
      </c>
    </row>
    <row r="281" spans="1:22" s="11" customFormat="1" ht="45.75" thickTop="1">
      <c r="A281" s="246" t="s">
        <v>1169</v>
      </c>
      <c r="B281" s="195"/>
      <c r="C281" s="195">
        <v>54</v>
      </c>
      <c r="D281" s="195"/>
      <c r="E281" s="195" t="s">
        <v>1116</v>
      </c>
      <c r="F281" s="195"/>
      <c r="G281" s="189" t="s">
        <v>1048</v>
      </c>
      <c r="H281" s="246" t="s">
        <v>9</v>
      </c>
      <c r="I281" s="195">
        <v>7</v>
      </c>
      <c r="J281" s="137" t="s">
        <v>1062</v>
      </c>
      <c r="K281" s="213" t="s">
        <v>1169</v>
      </c>
      <c r="L281" s="214">
        <v>54</v>
      </c>
      <c r="M281" s="138" t="s">
        <v>676</v>
      </c>
      <c r="N281" s="125">
        <v>6</v>
      </c>
      <c r="O281" s="156" t="s">
        <v>80</v>
      </c>
      <c r="P281" s="158">
        <v>117</v>
      </c>
      <c r="Q281" s="125">
        <v>1</v>
      </c>
      <c r="R281" s="125" t="s">
        <v>1144</v>
      </c>
      <c r="S281" s="158">
        <v>9.37</v>
      </c>
      <c r="T281" s="291">
        <v>2192.58</v>
      </c>
      <c r="U281" s="291">
        <v>1315.548</v>
      </c>
      <c r="V281" s="294">
        <v>0.6</v>
      </c>
    </row>
    <row r="282" spans="1:22" s="11" customFormat="1" ht="33.75">
      <c r="A282" s="247"/>
      <c r="B282" s="196"/>
      <c r="C282" s="196"/>
      <c r="D282" s="196"/>
      <c r="E282" s="196"/>
      <c r="F282" s="196"/>
      <c r="G282" s="190"/>
      <c r="H282" s="247"/>
      <c r="I282" s="196"/>
      <c r="J282" s="9" t="s">
        <v>1063</v>
      </c>
      <c r="K282" s="209"/>
      <c r="L282" s="211"/>
      <c r="M282" s="3" t="s">
        <v>1190</v>
      </c>
      <c r="N282" s="6">
        <v>9</v>
      </c>
      <c r="O282" s="14" t="s">
        <v>80</v>
      </c>
      <c r="P282" s="72">
        <v>117</v>
      </c>
      <c r="Q282" s="6">
        <v>1</v>
      </c>
      <c r="R282" s="6" t="s">
        <v>1173</v>
      </c>
      <c r="S282" s="26">
        <v>9.37</v>
      </c>
      <c r="T282" s="289">
        <v>589.095</v>
      </c>
      <c r="U282" s="289">
        <v>353.45699999999994</v>
      </c>
      <c r="V282" s="293">
        <v>0.6</v>
      </c>
    </row>
    <row r="283" spans="1:22" s="11" customFormat="1" ht="33.75">
      <c r="A283" s="247"/>
      <c r="B283" s="196"/>
      <c r="C283" s="196"/>
      <c r="D283" s="196"/>
      <c r="E283" s="196"/>
      <c r="F283" s="196"/>
      <c r="G283" s="190"/>
      <c r="H283" s="247"/>
      <c r="I283" s="196"/>
      <c r="J283" s="9" t="s">
        <v>1064</v>
      </c>
      <c r="K283" s="209"/>
      <c r="L283" s="211"/>
      <c r="M283" s="2" t="s">
        <v>677</v>
      </c>
      <c r="N283" s="6">
        <v>9</v>
      </c>
      <c r="O283" s="14" t="s">
        <v>80</v>
      </c>
      <c r="P283" s="72">
        <v>117</v>
      </c>
      <c r="Q283" s="6">
        <v>1</v>
      </c>
      <c r="R283" s="6" t="s">
        <v>1173</v>
      </c>
      <c r="S283" s="26">
        <v>9.37</v>
      </c>
      <c r="T283" s="289">
        <v>4663.62</v>
      </c>
      <c r="U283" s="289">
        <v>2798.172</v>
      </c>
      <c r="V283" s="293">
        <v>0.6</v>
      </c>
    </row>
    <row r="284" spans="1:22" s="11" customFormat="1" ht="45">
      <c r="A284" s="247"/>
      <c r="B284" s="196"/>
      <c r="C284" s="196"/>
      <c r="D284" s="196"/>
      <c r="E284" s="196"/>
      <c r="F284" s="196"/>
      <c r="G284" s="190"/>
      <c r="H284" s="247"/>
      <c r="I284" s="196"/>
      <c r="J284" s="9" t="s">
        <v>1065</v>
      </c>
      <c r="K284" s="209"/>
      <c r="L284" s="211"/>
      <c r="M284" s="2" t="s">
        <v>678</v>
      </c>
      <c r="N284" s="6">
        <v>9</v>
      </c>
      <c r="O284" s="14" t="s">
        <v>80</v>
      </c>
      <c r="P284" s="72">
        <v>117</v>
      </c>
      <c r="Q284" s="6">
        <v>1</v>
      </c>
      <c r="R284" s="6" t="s">
        <v>1173</v>
      </c>
      <c r="S284" s="26">
        <v>9.37</v>
      </c>
      <c r="T284" s="289">
        <v>580.905</v>
      </c>
      <c r="U284" s="289">
        <v>348.54299999999995</v>
      </c>
      <c r="V284" s="293">
        <v>0.6</v>
      </c>
    </row>
    <row r="285" spans="1:22" s="11" customFormat="1" ht="34.5" thickBot="1">
      <c r="A285" s="248"/>
      <c r="B285" s="197"/>
      <c r="C285" s="197"/>
      <c r="D285" s="197"/>
      <c r="E285" s="197"/>
      <c r="F285" s="197"/>
      <c r="G285" s="191"/>
      <c r="H285" s="248"/>
      <c r="I285" s="197"/>
      <c r="J285" s="145" t="s">
        <v>1066</v>
      </c>
      <c r="K285" s="210"/>
      <c r="L285" s="212"/>
      <c r="M285" s="135" t="s">
        <v>1191</v>
      </c>
      <c r="N285" s="153">
        <v>10</v>
      </c>
      <c r="O285" s="131" t="s">
        <v>80</v>
      </c>
      <c r="P285" s="152">
        <v>117</v>
      </c>
      <c r="Q285" s="153">
        <v>1</v>
      </c>
      <c r="R285" s="153" t="s">
        <v>1173</v>
      </c>
      <c r="S285" s="152">
        <v>9.37</v>
      </c>
      <c r="T285" s="290">
        <v>2676.96</v>
      </c>
      <c r="U285" s="290">
        <v>1606.176</v>
      </c>
      <c r="V285" s="155">
        <v>0.6</v>
      </c>
    </row>
    <row r="286" spans="1:22" s="11" customFormat="1" ht="45.75" thickTop="1">
      <c r="A286" s="246" t="s">
        <v>1169</v>
      </c>
      <c r="B286" s="195"/>
      <c r="C286" s="195">
        <v>54</v>
      </c>
      <c r="D286" s="195"/>
      <c r="E286" s="195" t="s">
        <v>1116</v>
      </c>
      <c r="F286" s="195"/>
      <c r="G286" s="189" t="s">
        <v>1050</v>
      </c>
      <c r="H286" s="246" t="s">
        <v>10</v>
      </c>
      <c r="I286" s="195">
        <v>7</v>
      </c>
      <c r="J286" s="137" t="s">
        <v>1052</v>
      </c>
      <c r="K286" s="213" t="s">
        <v>1169</v>
      </c>
      <c r="L286" s="214">
        <v>54</v>
      </c>
      <c r="M286" s="138" t="s">
        <v>676</v>
      </c>
      <c r="N286" s="125">
        <v>6</v>
      </c>
      <c r="O286" s="156" t="s">
        <v>82</v>
      </c>
      <c r="P286" s="164">
        <v>228</v>
      </c>
      <c r="Q286" s="125">
        <v>1</v>
      </c>
      <c r="R286" s="125" t="s">
        <v>1144</v>
      </c>
      <c r="S286" s="158">
        <v>5.28</v>
      </c>
      <c r="T286" s="291">
        <v>2407.68</v>
      </c>
      <c r="U286" s="291">
        <v>1444.6080000000002</v>
      </c>
      <c r="V286" s="294">
        <v>0.6</v>
      </c>
    </row>
    <row r="287" spans="1:22" s="11" customFormat="1" ht="33.75">
      <c r="A287" s="247"/>
      <c r="B287" s="196"/>
      <c r="C287" s="196"/>
      <c r="D287" s="196"/>
      <c r="E287" s="196"/>
      <c r="F287" s="196"/>
      <c r="G287" s="190"/>
      <c r="H287" s="247"/>
      <c r="I287" s="196"/>
      <c r="J287" s="9" t="s">
        <v>1053</v>
      </c>
      <c r="K287" s="209"/>
      <c r="L287" s="211"/>
      <c r="M287" s="3" t="s">
        <v>1190</v>
      </c>
      <c r="N287" s="6">
        <v>9</v>
      </c>
      <c r="O287" s="14" t="s">
        <v>82</v>
      </c>
      <c r="P287" s="73">
        <v>228</v>
      </c>
      <c r="Q287" s="6">
        <v>1</v>
      </c>
      <c r="R287" s="6" t="s">
        <v>1173</v>
      </c>
      <c r="S287" s="26">
        <v>5.28</v>
      </c>
      <c r="T287" s="289">
        <v>681.72</v>
      </c>
      <c r="U287" s="289">
        <v>409.032</v>
      </c>
      <c r="V287" s="293">
        <v>0.6</v>
      </c>
    </row>
    <row r="288" spans="1:22" s="11" customFormat="1" ht="33.75">
      <c r="A288" s="247"/>
      <c r="B288" s="196"/>
      <c r="C288" s="196"/>
      <c r="D288" s="196"/>
      <c r="E288" s="196"/>
      <c r="F288" s="196"/>
      <c r="G288" s="190"/>
      <c r="H288" s="247"/>
      <c r="I288" s="196"/>
      <c r="J288" s="9" t="s">
        <v>1054</v>
      </c>
      <c r="K288" s="209"/>
      <c r="L288" s="211"/>
      <c r="M288" s="2" t="s">
        <v>677</v>
      </c>
      <c r="N288" s="6">
        <v>9</v>
      </c>
      <c r="O288" s="14" t="s">
        <v>82</v>
      </c>
      <c r="P288" s="73">
        <v>228</v>
      </c>
      <c r="Q288" s="6">
        <v>1</v>
      </c>
      <c r="R288" s="6" t="s">
        <v>1173</v>
      </c>
      <c r="S288" s="26">
        <v>5.28</v>
      </c>
      <c r="T288" s="289">
        <v>5358</v>
      </c>
      <c r="U288" s="289">
        <v>3214.8</v>
      </c>
      <c r="V288" s="293">
        <v>0.6</v>
      </c>
    </row>
    <row r="289" spans="1:22" s="11" customFormat="1" ht="45">
      <c r="A289" s="247"/>
      <c r="B289" s="196"/>
      <c r="C289" s="196"/>
      <c r="D289" s="196"/>
      <c r="E289" s="196"/>
      <c r="F289" s="196"/>
      <c r="G289" s="190"/>
      <c r="H289" s="247"/>
      <c r="I289" s="196"/>
      <c r="J289" s="9" t="s">
        <v>1055</v>
      </c>
      <c r="K289" s="209"/>
      <c r="L289" s="211"/>
      <c r="M289" s="2" t="s">
        <v>678</v>
      </c>
      <c r="N289" s="6">
        <v>9</v>
      </c>
      <c r="O289" s="14" t="s">
        <v>82</v>
      </c>
      <c r="P289" s="73">
        <v>228</v>
      </c>
      <c r="Q289" s="6">
        <v>1</v>
      </c>
      <c r="R289" s="6" t="s">
        <v>1173</v>
      </c>
      <c r="S289" s="26">
        <v>5.28</v>
      </c>
      <c r="T289" s="289">
        <v>665.76</v>
      </c>
      <c r="U289" s="289">
        <v>399.45599999999996</v>
      </c>
      <c r="V289" s="293">
        <v>0.6</v>
      </c>
    </row>
    <row r="290" spans="1:22" s="11" customFormat="1" ht="34.5" thickBot="1">
      <c r="A290" s="248"/>
      <c r="B290" s="197"/>
      <c r="C290" s="197"/>
      <c r="D290" s="197"/>
      <c r="E290" s="197"/>
      <c r="F290" s="197"/>
      <c r="G290" s="191"/>
      <c r="H290" s="248"/>
      <c r="I290" s="197"/>
      <c r="J290" s="145" t="s">
        <v>1056</v>
      </c>
      <c r="K290" s="210"/>
      <c r="L290" s="212"/>
      <c r="M290" s="135" t="s">
        <v>1191</v>
      </c>
      <c r="N290" s="153">
        <v>10</v>
      </c>
      <c r="O290" s="131" t="s">
        <v>82</v>
      </c>
      <c r="P290" s="152">
        <v>228</v>
      </c>
      <c r="Q290" s="153">
        <v>1</v>
      </c>
      <c r="R290" s="153" t="s">
        <v>1173</v>
      </c>
      <c r="S290" s="152">
        <v>5.28</v>
      </c>
      <c r="T290" s="290">
        <v>3351.6</v>
      </c>
      <c r="U290" s="290">
        <v>2010.96</v>
      </c>
      <c r="V290" s="155">
        <v>0.6</v>
      </c>
    </row>
    <row r="291" spans="1:22" s="11" customFormat="1" ht="45.75" thickTop="1">
      <c r="A291" s="246" t="s">
        <v>1169</v>
      </c>
      <c r="B291" s="195"/>
      <c r="C291" s="195">
        <v>54</v>
      </c>
      <c r="D291" s="195"/>
      <c r="E291" s="195" t="s">
        <v>1116</v>
      </c>
      <c r="F291" s="195"/>
      <c r="G291" s="189" t="s">
        <v>1051</v>
      </c>
      <c r="H291" s="246" t="s">
        <v>11</v>
      </c>
      <c r="I291" s="195">
        <v>7</v>
      </c>
      <c r="J291" s="137" t="s">
        <v>1052</v>
      </c>
      <c r="K291" s="213" t="s">
        <v>1169</v>
      </c>
      <c r="L291" s="214">
        <v>54</v>
      </c>
      <c r="M291" s="138" t="s">
        <v>676</v>
      </c>
      <c r="N291" s="125">
        <v>6</v>
      </c>
      <c r="O291" s="156" t="s">
        <v>81</v>
      </c>
      <c r="P291" s="158">
        <v>87</v>
      </c>
      <c r="Q291" s="125">
        <v>1</v>
      </c>
      <c r="R291" s="125" t="s">
        <v>1144</v>
      </c>
      <c r="S291" s="158">
        <v>5.28</v>
      </c>
      <c r="T291" s="291">
        <v>918.72</v>
      </c>
      <c r="U291" s="291">
        <v>551.232</v>
      </c>
      <c r="V291" s="294">
        <v>0.6</v>
      </c>
    </row>
    <row r="292" spans="1:22" s="11" customFormat="1" ht="33.75">
      <c r="A292" s="247"/>
      <c r="B292" s="196"/>
      <c r="C292" s="196"/>
      <c r="D292" s="196"/>
      <c r="E292" s="196"/>
      <c r="F292" s="196"/>
      <c r="G292" s="190"/>
      <c r="H292" s="247"/>
      <c r="I292" s="196"/>
      <c r="J292" s="9" t="s">
        <v>1053</v>
      </c>
      <c r="K292" s="209"/>
      <c r="L292" s="211"/>
      <c r="M292" s="3" t="s">
        <v>1190</v>
      </c>
      <c r="N292" s="6">
        <v>9</v>
      </c>
      <c r="O292" s="14" t="s">
        <v>81</v>
      </c>
      <c r="P292" s="72">
        <v>87</v>
      </c>
      <c r="Q292" s="6">
        <v>1</v>
      </c>
      <c r="R292" s="6" t="s">
        <v>1173</v>
      </c>
      <c r="S292" s="26">
        <v>5.28</v>
      </c>
      <c r="T292" s="289">
        <v>260.13</v>
      </c>
      <c r="U292" s="289">
        <v>156.078</v>
      </c>
      <c r="V292" s="293">
        <v>0.6</v>
      </c>
    </row>
    <row r="293" spans="1:22" s="11" customFormat="1" ht="33.75">
      <c r="A293" s="247"/>
      <c r="B293" s="196"/>
      <c r="C293" s="196"/>
      <c r="D293" s="196"/>
      <c r="E293" s="196"/>
      <c r="F293" s="196"/>
      <c r="G293" s="190"/>
      <c r="H293" s="247"/>
      <c r="I293" s="196"/>
      <c r="J293" s="9" t="s">
        <v>1054</v>
      </c>
      <c r="K293" s="209"/>
      <c r="L293" s="211"/>
      <c r="M293" s="2" t="s">
        <v>677</v>
      </c>
      <c r="N293" s="6">
        <v>9</v>
      </c>
      <c r="O293" s="14" t="s">
        <v>81</v>
      </c>
      <c r="P293" s="72">
        <v>87</v>
      </c>
      <c r="Q293" s="6">
        <v>1</v>
      </c>
      <c r="R293" s="6" t="s">
        <v>1173</v>
      </c>
      <c r="S293" s="26">
        <v>5.28</v>
      </c>
      <c r="T293" s="289">
        <v>2044.5</v>
      </c>
      <c r="U293" s="289">
        <v>1226.7</v>
      </c>
      <c r="V293" s="293">
        <v>0.6</v>
      </c>
    </row>
    <row r="294" spans="1:22" s="11" customFormat="1" ht="45">
      <c r="A294" s="247"/>
      <c r="B294" s="196"/>
      <c r="C294" s="196"/>
      <c r="D294" s="196"/>
      <c r="E294" s="196"/>
      <c r="F294" s="196"/>
      <c r="G294" s="190"/>
      <c r="H294" s="247"/>
      <c r="I294" s="196"/>
      <c r="J294" s="9" t="s">
        <v>1055</v>
      </c>
      <c r="K294" s="209"/>
      <c r="L294" s="211"/>
      <c r="M294" s="2" t="s">
        <v>678</v>
      </c>
      <c r="N294" s="6">
        <v>9</v>
      </c>
      <c r="O294" s="14" t="s">
        <v>81</v>
      </c>
      <c r="P294" s="72">
        <v>87</v>
      </c>
      <c r="Q294" s="6">
        <v>1</v>
      </c>
      <c r="R294" s="6" t="s">
        <v>1173</v>
      </c>
      <c r="S294" s="26">
        <v>5.28</v>
      </c>
      <c r="T294" s="289">
        <v>254.04</v>
      </c>
      <c r="U294" s="289">
        <v>152.42399999999998</v>
      </c>
      <c r="V294" s="293">
        <v>0.6</v>
      </c>
    </row>
    <row r="295" spans="1:22" s="11" customFormat="1" ht="34.5" thickBot="1">
      <c r="A295" s="248"/>
      <c r="B295" s="197"/>
      <c r="C295" s="197"/>
      <c r="D295" s="197"/>
      <c r="E295" s="197"/>
      <c r="F295" s="197"/>
      <c r="G295" s="191"/>
      <c r="H295" s="248"/>
      <c r="I295" s="197"/>
      <c r="J295" s="145" t="s">
        <v>1056</v>
      </c>
      <c r="K295" s="210"/>
      <c r="L295" s="212"/>
      <c r="M295" s="135" t="s">
        <v>1191</v>
      </c>
      <c r="N295" s="153">
        <v>10</v>
      </c>
      <c r="O295" s="131" t="s">
        <v>81</v>
      </c>
      <c r="P295" s="152">
        <v>87</v>
      </c>
      <c r="Q295" s="153">
        <v>1</v>
      </c>
      <c r="R295" s="153" t="s">
        <v>1173</v>
      </c>
      <c r="S295" s="152">
        <v>5.28</v>
      </c>
      <c r="T295" s="290">
        <v>1278.9</v>
      </c>
      <c r="U295" s="290">
        <v>767.34</v>
      </c>
      <c r="V295" s="155">
        <v>0.6</v>
      </c>
    </row>
    <row r="296" spans="1:22" s="11" customFormat="1" ht="12" thickTop="1">
      <c r="A296" s="149" t="s">
        <v>1192</v>
      </c>
      <c r="B296" s="149"/>
      <c r="C296" s="148"/>
      <c r="D296" s="149"/>
      <c r="E296" s="149"/>
      <c r="F296" s="149"/>
      <c r="G296" s="180" t="s">
        <v>1192</v>
      </c>
      <c r="H296" s="181"/>
      <c r="I296" s="181"/>
      <c r="J296" s="182"/>
      <c r="K296" s="181"/>
      <c r="L296" s="181"/>
      <c r="M296" s="181"/>
      <c r="N296" s="183"/>
      <c r="O296" s="184"/>
      <c r="P296" s="185"/>
      <c r="Q296" s="184"/>
      <c r="R296" s="184"/>
      <c r="S296" s="185"/>
      <c r="T296" s="149"/>
      <c r="U296" s="149"/>
      <c r="V296" s="149"/>
    </row>
    <row r="297" spans="1:22" s="11" customFormat="1" ht="33.75">
      <c r="A297" s="232" t="s">
        <v>1169</v>
      </c>
      <c r="B297" s="232" t="s">
        <v>1193</v>
      </c>
      <c r="C297" s="232" t="s">
        <v>1194</v>
      </c>
      <c r="D297" s="232"/>
      <c r="E297" s="232" t="s">
        <v>1116</v>
      </c>
      <c r="F297" s="232"/>
      <c r="G297" s="284" t="s">
        <v>43</v>
      </c>
      <c r="H297" s="232" t="s">
        <v>1284</v>
      </c>
      <c r="I297" s="284">
        <v>2</v>
      </c>
      <c r="J297" s="8" t="s">
        <v>68</v>
      </c>
      <c r="K297" s="219" t="s">
        <v>1146</v>
      </c>
      <c r="L297" s="219" t="s">
        <v>1194</v>
      </c>
      <c r="M297" s="14" t="s">
        <v>1195</v>
      </c>
      <c r="N297" s="8">
        <v>1</v>
      </c>
      <c r="O297" s="14" t="s">
        <v>141</v>
      </c>
      <c r="P297" s="25">
        <v>515</v>
      </c>
      <c r="Q297" s="8">
        <v>1</v>
      </c>
      <c r="R297" s="8" t="s">
        <v>1144</v>
      </c>
      <c r="S297" s="25">
        <v>9.37</v>
      </c>
      <c r="T297" s="295">
        <v>2412.775</v>
      </c>
      <c r="U297" s="295">
        <v>1447.665</v>
      </c>
      <c r="V297" s="295">
        <v>0.6</v>
      </c>
    </row>
    <row r="298" spans="1:22" s="11" customFormat="1" ht="33.75">
      <c r="A298" s="221"/>
      <c r="B298" s="221"/>
      <c r="C298" s="221"/>
      <c r="D298" s="221"/>
      <c r="E298" s="221"/>
      <c r="F298" s="221"/>
      <c r="G298" s="272"/>
      <c r="H298" s="282"/>
      <c r="I298" s="272"/>
      <c r="J298" s="8" t="s">
        <v>69</v>
      </c>
      <c r="K298" s="217"/>
      <c r="L298" s="217"/>
      <c r="M298" s="14" t="s">
        <v>679</v>
      </c>
      <c r="N298" s="8">
        <v>5</v>
      </c>
      <c r="O298" s="14" t="s">
        <v>141</v>
      </c>
      <c r="P298" s="25">
        <v>515</v>
      </c>
      <c r="Q298" s="8">
        <v>1</v>
      </c>
      <c r="R298" s="8" t="s">
        <v>1144</v>
      </c>
      <c r="S298" s="25">
        <v>9.37</v>
      </c>
      <c r="T298" s="289">
        <v>19302.2</v>
      </c>
      <c r="U298" s="289">
        <v>11581.32</v>
      </c>
      <c r="V298" s="293">
        <v>0.6</v>
      </c>
    </row>
    <row r="299" spans="1:22" s="11" customFormat="1" ht="33.75">
      <c r="A299" s="221"/>
      <c r="B299" s="221"/>
      <c r="C299" s="221"/>
      <c r="D299" s="221"/>
      <c r="E299" s="221"/>
      <c r="F299" s="221"/>
      <c r="G299" s="272"/>
      <c r="H299" s="282"/>
      <c r="I299" s="272"/>
      <c r="J299" s="8" t="s">
        <v>70</v>
      </c>
      <c r="K299" s="217"/>
      <c r="L299" s="217"/>
      <c r="M299" s="14" t="s">
        <v>1196</v>
      </c>
      <c r="N299" s="8">
        <v>9</v>
      </c>
      <c r="O299" s="14" t="s">
        <v>141</v>
      </c>
      <c r="P299" s="25">
        <v>515</v>
      </c>
      <c r="Q299" s="8">
        <v>1</v>
      </c>
      <c r="R299" s="8" t="s">
        <v>1173</v>
      </c>
      <c r="S299" s="25">
        <v>9.37</v>
      </c>
      <c r="T299" s="289">
        <v>4933.7</v>
      </c>
      <c r="U299" s="289">
        <v>2960.22</v>
      </c>
      <c r="V299" s="293">
        <v>0.6</v>
      </c>
    </row>
    <row r="300" spans="1:22" s="11" customFormat="1" ht="33.75">
      <c r="A300" s="221"/>
      <c r="B300" s="221"/>
      <c r="C300" s="221"/>
      <c r="D300" s="221"/>
      <c r="E300" s="221"/>
      <c r="F300" s="221"/>
      <c r="G300" s="272"/>
      <c r="H300" s="282"/>
      <c r="I300" s="272"/>
      <c r="J300" s="8" t="s">
        <v>71</v>
      </c>
      <c r="K300" s="217"/>
      <c r="L300" s="217"/>
      <c r="M300" s="14" t="s">
        <v>680</v>
      </c>
      <c r="N300" s="8">
        <v>9</v>
      </c>
      <c r="O300" s="14" t="s">
        <v>141</v>
      </c>
      <c r="P300" s="25">
        <v>515</v>
      </c>
      <c r="Q300" s="8">
        <v>1</v>
      </c>
      <c r="R300" s="8" t="s">
        <v>1173</v>
      </c>
      <c r="S300" s="25">
        <v>9.37</v>
      </c>
      <c r="T300" s="289">
        <v>621494.275</v>
      </c>
      <c r="U300" s="289">
        <v>372896.565</v>
      </c>
      <c r="V300" s="293">
        <v>0.6</v>
      </c>
    </row>
    <row r="301" spans="1:22" s="11" customFormat="1" ht="33.75">
      <c r="A301" s="221"/>
      <c r="B301" s="221"/>
      <c r="C301" s="221"/>
      <c r="D301" s="221"/>
      <c r="E301" s="221"/>
      <c r="F301" s="221"/>
      <c r="G301" s="272"/>
      <c r="H301" s="282"/>
      <c r="I301" s="272"/>
      <c r="J301" s="8" t="s">
        <v>72</v>
      </c>
      <c r="K301" s="217"/>
      <c r="L301" s="217"/>
      <c r="M301" s="14" t="s">
        <v>1197</v>
      </c>
      <c r="N301" s="8">
        <v>9</v>
      </c>
      <c r="O301" s="14" t="s">
        <v>141</v>
      </c>
      <c r="P301" s="25">
        <v>515</v>
      </c>
      <c r="Q301" s="8">
        <v>1</v>
      </c>
      <c r="R301" s="8" t="s">
        <v>1173</v>
      </c>
      <c r="S301" s="25">
        <v>9.37</v>
      </c>
      <c r="T301" s="289">
        <v>415133.775</v>
      </c>
      <c r="U301" s="289">
        <v>249080.265</v>
      </c>
      <c r="V301" s="293">
        <v>0.6</v>
      </c>
    </row>
    <row r="302" spans="1:22" s="11" customFormat="1" ht="45">
      <c r="A302" s="221"/>
      <c r="B302" s="221"/>
      <c r="C302" s="221"/>
      <c r="D302" s="221"/>
      <c r="E302" s="221"/>
      <c r="F302" s="221"/>
      <c r="G302" s="272"/>
      <c r="H302" s="282"/>
      <c r="I302" s="272"/>
      <c r="J302" s="8" t="s">
        <v>73</v>
      </c>
      <c r="K302" s="217"/>
      <c r="L302" s="217"/>
      <c r="M302" s="14" t="s">
        <v>681</v>
      </c>
      <c r="N302" s="8">
        <v>8</v>
      </c>
      <c r="O302" s="14" t="s">
        <v>141</v>
      </c>
      <c r="P302" s="25">
        <v>515</v>
      </c>
      <c r="Q302" s="8">
        <v>1</v>
      </c>
      <c r="R302" s="8" t="s">
        <v>1144</v>
      </c>
      <c r="S302" s="25">
        <v>9.37</v>
      </c>
      <c r="T302" s="289">
        <v>19302.2</v>
      </c>
      <c r="U302" s="289">
        <v>11581.32</v>
      </c>
      <c r="V302" s="293">
        <v>0.6</v>
      </c>
    </row>
    <row r="303" spans="1:22" s="11" customFormat="1" ht="34.5" thickBot="1">
      <c r="A303" s="203"/>
      <c r="B303" s="203"/>
      <c r="C303" s="203"/>
      <c r="D303" s="203"/>
      <c r="E303" s="203"/>
      <c r="F303" s="203"/>
      <c r="G303" s="273"/>
      <c r="H303" s="283"/>
      <c r="I303" s="273"/>
      <c r="J303" s="124" t="s">
        <v>74</v>
      </c>
      <c r="K303" s="218"/>
      <c r="L303" s="218"/>
      <c r="M303" s="144" t="s">
        <v>1198</v>
      </c>
      <c r="N303" s="153">
        <v>10</v>
      </c>
      <c r="O303" s="131" t="s">
        <v>141</v>
      </c>
      <c r="P303" s="152">
        <v>515</v>
      </c>
      <c r="Q303" s="153">
        <v>1</v>
      </c>
      <c r="R303" s="153" t="s">
        <v>1173</v>
      </c>
      <c r="S303" s="162">
        <v>9.37</v>
      </c>
      <c r="T303" s="290">
        <v>11783.2</v>
      </c>
      <c r="U303" s="290">
        <v>7069.92</v>
      </c>
      <c r="V303" s="155">
        <v>0.6</v>
      </c>
    </row>
    <row r="304" spans="1:22" s="11" customFormat="1" ht="34.5" thickTop="1">
      <c r="A304" s="220" t="s">
        <v>1169</v>
      </c>
      <c r="B304" s="220" t="s">
        <v>1193</v>
      </c>
      <c r="C304" s="220" t="s">
        <v>1194</v>
      </c>
      <c r="D304" s="220"/>
      <c r="E304" s="220" t="s">
        <v>1116</v>
      </c>
      <c r="F304" s="220"/>
      <c r="G304" s="192" t="s">
        <v>44</v>
      </c>
      <c r="H304" s="220" t="s">
        <v>1285</v>
      </c>
      <c r="I304" s="192">
        <v>2</v>
      </c>
      <c r="J304" s="123" t="s">
        <v>61</v>
      </c>
      <c r="K304" s="216" t="s">
        <v>1146</v>
      </c>
      <c r="L304" s="216" t="s">
        <v>1194</v>
      </c>
      <c r="M304" s="156" t="s">
        <v>1195</v>
      </c>
      <c r="N304" s="123">
        <v>1</v>
      </c>
      <c r="O304" s="156" t="s">
        <v>142</v>
      </c>
      <c r="P304" s="159">
        <v>20</v>
      </c>
      <c r="Q304" s="123">
        <v>1</v>
      </c>
      <c r="R304" s="123" t="s">
        <v>1144</v>
      </c>
      <c r="S304" s="159">
        <v>9.37</v>
      </c>
      <c r="T304" s="291">
        <v>93.7</v>
      </c>
      <c r="U304" s="291">
        <v>56.22</v>
      </c>
      <c r="V304" s="294">
        <v>0.6</v>
      </c>
    </row>
    <row r="305" spans="1:22" s="11" customFormat="1" ht="33.75">
      <c r="A305" s="221"/>
      <c r="B305" s="221"/>
      <c r="C305" s="221"/>
      <c r="D305" s="221"/>
      <c r="E305" s="221"/>
      <c r="F305" s="221"/>
      <c r="G305" s="272"/>
      <c r="H305" s="282"/>
      <c r="I305" s="272"/>
      <c r="J305" s="8" t="s">
        <v>62</v>
      </c>
      <c r="K305" s="217"/>
      <c r="L305" s="217"/>
      <c r="M305" s="14" t="s">
        <v>679</v>
      </c>
      <c r="N305" s="8">
        <v>5</v>
      </c>
      <c r="O305" s="14" t="s">
        <v>142</v>
      </c>
      <c r="P305" s="25">
        <v>20</v>
      </c>
      <c r="Q305" s="8">
        <v>1</v>
      </c>
      <c r="R305" s="8" t="s">
        <v>1144</v>
      </c>
      <c r="S305" s="25">
        <v>9.37</v>
      </c>
      <c r="T305" s="289">
        <v>749.6</v>
      </c>
      <c r="U305" s="289">
        <v>449.76</v>
      </c>
      <c r="V305" s="293">
        <v>0.6</v>
      </c>
    </row>
    <row r="306" spans="1:22" s="11" customFormat="1" ht="33.75">
      <c r="A306" s="221"/>
      <c r="B306" s="221"/>
      <c r="C306" s="221"/>
      <c r="D306" s="221"/>
      <c r="E306" s="221"/>
      <c r="F306" s="221"/>
      <c r="G306" s="272"/>
      <c r="H306" s="282"/>
      <c r="I306" s="272"/>
      <c r="J306" s="8" t="s">
        <v>63</v>
      </c>
      <c r="K306" s="217"/>
      <c r="L306" s="217"/>
      <c r="M306" s="14" t="s">
        <v>1196</v>
      </c>
      <c r="N306" s="8">
        <v>9</v>
      </c>
      <c r="O306" s="14" t="s">
        <v>142</v>
      </c>
      <c r="P306" s="25">
        <v>20</v>
      </c>
      <c r="Q306" s="8">
        <v>1</v>
      </c>
      <c r="R306" s="8" t="s">
        <v>1173</v>
      </c>
      <c r="S306" s="25">
        <v>9.37</v>
      </c>
      <c r="T306" s="289">
        <v>191.6</v>
      </c>
      <c r="U306" s="289">
        <v>114.96</v>
      </c>
      <c r="V306" s="293">
        <v>0.6</v>
      </c>
    </row>
    <row r="307" spans="1:22" s="11" customFormat="1" ht="33.75">
      <c r="A307" s="221"/>
      <c r="B307" s="221"/>
      <c r="C307" s="221"/>
      <c r="D307" s="221"/>
      <c r="E307" s="221"/>
      <c r="F307" s="221"/>
      <c r="G307" s="272"/>
      <c r="H307" s="282"/>
      <c r="I307" s="272"/>
      <c r="J307" s="8" t="s">
        <v>64</v>
      </c>
      <c r="K307" s="217"/>
      <c r="L307" s="217"/>
      <c r="M307" s="14" t="s">
        <v>680</v>
      </c>
      <c r="N307" s="8">
        <v>9</v>
      </c>
      <c r="O307" s="14" t="s">
        <v>142</v>
      </c>
      <c r="P307" s="25">
        <v>20</v>
      </c>
      <c r="Q307" s="8">
        <v>1</v>
      </c>
      <c r="R307" s="8" t="s">
        <v>1173</v>
      </c>
      <c r="S307" s="25">
        <v>9.37</v>
      </c>
      <c r="T307" s="289">
        <v>24135.7</v>
      </c>
      <c r="U307" s="289">
        <v>14481.42</v>
      </c>
      <c r="V307" s="293">
        <v>0.6</v>
      </c>
    </row>
    <row r="308" spans="1:22" s="11" customFormat="1" ht="33.75">
      <c r="A308" s="221"/>
      <c r="B308" s="221"/>
      <c r="C308" s="221"/>
      <c r="D308" s="221"/>
      <c r="E308" s="221"/>
      <c r="F308" s="221"/>
      <c r="G308" s="272"/>
      <c r="H308" s="282"/>
      <c r="I308" s="272"/>
      <c r="J308" s="8" t="s">
        <v>65</v>
      </c>
      <c r="K308" s="217"/>
      <c r="L308" s="217"/>
      <c r="M308" s="14" t="s">
        <v>1197</v>
      </c>
      <c r="N308" s="8">
        <v>9</v>
      </c>
      <c r="O308" s="14" t="s">
        <v>142</v>
      </c>
      <c r="P308" s="25">
        <v>20</v>
      </c>
      <c r="Q308" s="8">
        <v>1</v>
      </c>
      <c r="R308" s="8" t="s">
        <v>1173</v>
      </c>
      <c r="S308" s="25">
        <v>9.37</v>
      </c>
      <c r="T308" s="289">
        <v>16121.7</v>
      </c>
      <c r="U308" s="289">
        <v>9673.02</v>
      </c>
      <c r="V308" s="293">
        <v>0.6</v>
      </c>
    </row>
    <row r="309" spans="1:22" s="11" customFormat="1" ht="45">
      <c r="A309" s="221"/>
      <c r="B309" s="221"/>
      <c r="C309" s="221"/>
      <c r="D309" s="221"/>
      <c r="E309" s="221"/>
      <c r="F309" s="221"/>
      <c r="G309" s="272"/>
      <c r="H309" s="282"/>
      <c r="I309" s="272"/>
      <c r="J309" s="8" t="s">
        <v>66</v>
      </c>
      <c r="K309" s="217"/>
      <c r="L309" s="217"/>
      <c r="M309" s="14" t="s">
        <v>681</v>
      </c>
      <c r="N309" s="8">
        <v>8</v>
      </c>
      <c r="O309" s="14" t="s">
        <v>142</v>
      </c>
      <c r="P309" s="25">
        <v>20</v>
      </c>
      <c r="Q309" s="8">
        <v>1</v>
      </c>
      <c r="R309" s="8" t="s">
        <v>1144</v>
      </c>
      <c r="S309" s="25">
        <v>9.37</v>
      </c>
      <c r="T309" s="289">
        <v>749.6</v>
      </c>
      <c r="U309" s="289">
        <v>449.76</v>
      </c>
      <c r="V309" s="293">
        <v>0.6</v>
      </c>
    </row>
    <row r="310" spans="1:22" s="11" customFormat="1" ht="34.5" thickBot="1">
      <c r="A310" s="203"/>
      <c r="B310" s="203"/>
      <c r="C310" s="203"/>
      <c r="D310" s="203"/>
      <c r="E310" s="203"/>
      <c r="F310" s="203"/>
      <c r="G310" s="273"/>
      <c r="H310" s="283"/>
      <c r="I310" s="273"/>
      <c r="J310" s="124" t="s">
        <v>67</v>
      </c>
      <c r="K310" s="218"/>
      <c r="L310" s="218"/>
      <c r="M310" s="144" t="s">
        <v>1198</v>
      </c>
      <c r="N310" s="153">
        <v>10</v>
      </c>
      <c r="O310" s="131" t="s">
        <v>142</v>
      </c>
      <c r="P310" s="152">
        <v>20</v>
      </c>
      <c r="Q310" s="153">
        <v>1</v>
      </c>
      <c r="R310" s="153" t="s">
        <v>1173</v>
      </c>
      <c r="S310" s="162">
        <v>9.37</v>
      </c>
      <c r="T310" s="290">
        <v>457.6</v>
      </c>
      <c r="U310" s="290">
        <v>274.56</v>
      </c>
      <c r="V310" s="155">
        <v>0.6</v>
      </c>
    </row>
    <row r="311" spans="1:22" s="11" customFormat="1" ht="34.5" thickTop="1">
      <c r="A311" s="220" t="s">
        <v>1169</v>
      </c>
      <c r="B311" s="220" t="s">
        <v>1193</v>
      </c>
      <c r="C311" s="220" t="s">
        <v>1194</v>
      </c>
      <c r="D311" s="220"/>
      <c r="E311" s="220" t="s">
        <v>1116</v>
      </c>
      <c r="F311" s="220"/>
      <c r="G311" s="192" t="s">
        <v>45</v>
      </c>
      <c r="H311" s="220" t="s">
        <v>1286</v>
      </c>
      <c r="I311" s="192">
        <v>2</v>
      </c>
      <c r="J311" s="123" t="s">
        <v>54</v>
      </c>
      <c r="K311" s="216" t="s">
        <v>1146</v>
      </c>
      <c r="L311" s="216" t="s">
        <v>1194</v>
      </c>
      <c r="M311" s="156" t="s">
        <v>1195</v>
      </c>
      <c r="N311" s="123">
        <v>1</v>
      </c>
      <c r="O311" s="156" t="s">
        <v>143</v>
      </c>
      <c r="P311" s="159">
        <v>2972</v>
      </c>
      <c r="Q311" s="123">
        <v>1</v>
      </c>
      <c r="R311" s="123" t="s">
        <v>1144</v>
      </c>
      <c r="S311" s="159">
        <v>5.28</v>
      </c>
      <c r="T311" s="291">
        <v>7846.08</v>
      </c>
      <c r="U311" s="291">
        <v>4707.648</v>
      </c>
      <c r="V311" s="294">
        <v>0.6</v>
      </c>
    </row>
    <row r="312" spans="1:22" s="11" customFormat="1" ht="33.75">
      <c r="A312" s="221"/>
      <c r="B312" s="221"/>
      <c r="C312" s="221"/>
      <c r="D312" s="221"/>
      <c r="E312" s="221"/>
      <c r="F312" s="221"/>
      <c r="G312" s="272"/>
      <c r="H312" s="282"/>
      <c r="I312" s="272"/>
      <c r="J312" s="8" t="s">
        <v>55</v>
      </c>
      <c r="K312" s="217"/>
      <c r="L312" s="217"/>
      <c r="M312" s="14" t="s">
        <v>679</v>
      </c>
      <c r="N312" s="8">
        <v>5</v>
      </c>
      <c r="O312" s="14" t="s">
        <v>143</v>
      </c>
      <c r="P312" s="25">
        <v>2972</v>
      </c>
      <c r="Q312" s="8">
        <v>1</v>
      </c>
      <c r="R312" s="8" t="s">
        <v>1144</v>
      </c>
      <c r="S312" s="25">
        <v>5.28</v>
      </c>
      <c r="T312" s="289">
        <v>62768.64</v>
      </c>
      <c r="U312" s="289">
        <v>37661.184</v>
      </c>
      <c r="V312" s="293">
        <v>0.6</v>
      </c>
    </row>
    <row r="313" spans="1:22" s="11" customFormat="1" ht="33.75">
      <c r="A313" s="221"/>
      <c r="B313" s="221"/>
      <c r="C313" s="221"/>
      <c r="D313" s="221"/>
      <c r="E313" s="221"/>
      <c r="F313" s="221"/>
      <c r="G313" s="272"/>
      <c r="H313" s="282"/>
      <c r="I313" s="272"/>
      <c r="J313" s="8" t="s">
        <v>56</v>
      </c>
      <c r="K313" s="217"/>
      <c r="L313" s="217"/>
      <c r="M313" s="14" t="s">
        <v>1196</v>
      </c>
      <c r="N313" s="8">
        <v>9</v>
      </c>
      <c r="O313" s="14" t="s">
        <v>143</v>
      </c>
      <c r="P313" s="25">
        <v>2972</v>
      </c>
      <c r="Q313" s="8">
        <v>1</v>
      </c>
      <c r="R313" s="8" t="s">
        <v>1173</v>
      </c>
      <c r="S313" s="25">
        <v>5.28</v>
      </c>
      <c r="T313" s="289">
        <v>16316.28</v>
      </c>
      <c r="U313" s="289">
        <v>9789.768</v>
      </c>
      <c r="V313" s="293">
        <v>0.6</v>
      </c>
    </row>
    <row r="314" spans="1:22" s="11" customFormat="1" ht="33.75">
      <c r="A314" s="221"/>
      <c r="B314" s="221"/>
      <c r="C314" s="221"/>
      <c r="D314" s="221"/>
      <c r="E314" s="221"/>
      <c r="F314" s="221"/>
      <c r="G314" s="272"/>
      <c r="H314" s="282"/>
      <c r="I314" s="272"/>
      <c r="J314" s="8" t="s">
        <v>57</v>
      </c>
      <c r="K314" s="217"/>
      <c r="L314" s="217"/>
      <c r="M314" s="14" t="s">
        <v>680</v>
      </c>
      <c r="N314" s="8">
        <v>9</v>
      </c>
      <c r="O314" s="14" t="s">
        <v>143</v>
      </c>
      <c r="P314" s="25">
        <v>2972</v>
      </c>
      <c r="Q314" s="8">
        <v>1</v>
      </c>
      <c r="R314" s="8" t="s">
        <v>1173</v>
      </c>
      <c r="S314" s="25">
        <v>5.28</v>
      </c>
      <c r="T314" s="289">
        <v>3580487.28</v>
      </c>
      <c r="U314" s="289">
        <v>2148292.368</v>
      </c>
      <c r="V314" s="293">
        <v>0.6</v>
      </c>
    </row>
    <row r="315" spans="1:22" s="11" customFormat="1" ht="33.75">
      <c r="A315" s="221"/>
      <c r="B315" s="221"/>
      <c r="C315" s="221"/>
      <c r="D315" s="221"/>
      <c r="E315" s="221"/>
      <c r="F315" s="221"/>
      <c r="G315" s="272"/>
      <c r="H315" s="282"/>
      <c r="I315" s="272"/>
      <c r="J315" s="8" t="s">
        <v>58</v>
      </c>
      <c r="K315" s="217"/>
      <c r="L315" s="217"/>
      <c r="M315" s="14" t="s">
        <v>1197</v>
      </c>
      <c r="N315" s="8">
        <v>9</v>
      </c>
      <c r="O315" s="14" t="s">
        <v>143</v>
      </c>
      <c r="P315" s="25">
        <v>2972</v>
      </c>
      <c r="Q315" s="8">
        <v>1</v>
      </c>
      <c r="R315" s="8" t="s">
        <v>1173</v>
      </c>
      <c r="S315" s="25">
        <v>5.28</v>
      </c>
      <c r="T315" s="289">
        <v>2389606.88</v>
      </c>
      <c r="U315" s="289">
        <v>1433764.1279999998</v>
      </c>
      <c r="V315" s="293">
        <v>0.6</v>
      </c>
    </row>
    <row r="316" spans="1:22" s="11" customFormat="1" ht="45">
      <c r="A316" s="221"/>
      <c r="B316" s="221"/>
      <c r="C316" s="221"/>
      <c r="D316" s="221"/>
      <c r="E316" s="221"/>
      <c r="F316" s="221"/>
      <c r="G316" s="272"/>
      <c r="H316" s="282"/>
      <c r="I316" s="272"/>
      <c r="J316" s="8" t="s">
        <v>59</v>
      </c>
      <c r="K316" s="217"/>
      <c r="L316" s="217"/>
      <c r="M316" s="14" t="s">
        <v>681</v>
      </c>
      <c r="N316" s="8">
        <v>8</v>
      </c>
      <c r="O316" s="14" t="s">
        <v>143</v>
      </c>
      <c r="P316" s="25">
        <v>2972</v>
      </c>
      <c r="Q316" s="8">
        <v>1</v>
      </c>
      <c r="R316" s="8" t="s">
        <v>1144</v>
      </c>
      <c r="S316" s="25">
        <v>5.28</v>
      </c>
      <c r="T316" s="289">
        <v>62768.64</v>
      </c>
      <c r="U316" s="289">
        <v>37661.184</v>
      </c>
      <c r="V316" s="293">
        <v>0.6</v>
      </c>
    </row>
    <row r="317" spans="1:22" s="11" customFormat="1" ht="34.5" thickBot="1">
      <c r="A317" s="203"/>
      <c r="B317" s="203"/>
      <c r="C317" s="203"/>
      <c r="D317" s="203"/>
      <c r="E317" s="203"/>
      <c r="F317" s="203"/>
      <c r="G317" s="273"/>
      <c r="H317" s="283"/>
      <c r="I317" s="273"/>
      <c r="J317" s="124" t="s">
        <v>60</v>
      </c>
      <c r="K317" s="218"/>
      <c r="L317" s="218"/>
      <c r="M317" s="144" t="s">
        <v>1198</v>
      </c>
      <c r="N317" s="153">
        <v>10</v>
      </c>
      <c r="O317" s="131" t="s">
        <v>143</v>
      </c>
      <c r="P317" s="152">
        <v>2972</v>
      </c>
      <c r="Q317" s="153">
        <v>1</v>
      </c>
      <c r="R317" s="153" t="s">
        <v>1173</v>
      </c>
      <c r="S317" s="162">
        <v>5.28</v>
      </c>
      <c r="T317" s="290">
        <v>43688.4</v>
      </c>
      <c r="U317" s="290">
        <v>26213.04</v>
      </c>
      <c r="V317" s="155">
        <v>0.6</v>
      </c>
    </row>
    <row r="318" spans="1:22" s="11" customFormat="1" ht="34.5" thickTop="1">
      <c r="A318" s="220" t="s">
        <v>1169</v>
      </c>
      <c r="B318" s="220" t="s">
        <v>1193</v>
      </c>
      <c r="C318" s="220" t="s">
        <v>1194</v>
      </c>
      <c r="D318" s="220"/>
      <c r="E318" s="220" t="s">
        <v>1116</v>
      </c>
      <c r="F318" s="220"/>
      <c r="G318" s="192" t="s">
        <v>46</v>
      </c>
      <c r="H318" s="220" t="s">
        <v>1287</v>
      </c>
      <c r="I318" s="192">
        <v>2</v>
      </c>
      <c r="J318" s="123" t="s">
        <v>47</v>
      </c>
      <c r="K318" s="216" t="s">
        <v>1146</v>
      </c>
      <c r="L318" s="216" t="s">
        <v>1194</v>
      </c>
      <c r="M318" s="156" t="s">
        <v>1195</v>
      </c>
      <c r="N318" s="123">
        <v>1</v>
      </c>
      <c r="O318" s="156" t="s">
        <v>144</v>
      </c>
      <c r="P318" s="159">
        <v>368</v>
      </c>
      <c r="Q318" s="123">
        <v>1</v>
      </c>
      <c r="R318" s="123" t="s">
        <v>1144</v>
      </c>
      <c r="S318" s="159">
        <v>5.28</v>
      </c>
      <c r="T318" s="291">
        <v>971.52</v>
      </c>
      <c r="U318" s="291">
        <v>582.912</v>
      </c>
      <c r="V318" s="294">
        <v>0.6</v>
      </c>
    </row>
    <row r="319" spans="1:22" s="11" customFormat="1" ht="33.75">
      <c r="A319" s="221"/>
      <c r="B319" s="221"/>
      <c r="C319" s="221"/>
      <c r="D319" s="221"/>
      <c r="E319" s="221"/>
      <c r="F319" s="221"/>
      <c r="G319" s="272"/>
      <c r="H319" s="282"/>
      <c r="I319" s="272"/>
      <c r="J319" s="8" t="s">
        <v>48</v>
      </c>
      <c r="K319" s="217"/>
      <c r="L319" s="217"/>
      <c r="M319" s="14" t="s">
        <v>679</v>
      </c>
      <c r="N319" s="8">
        <v>5</v>
      </c>
      <c r="O319" s="14" t="s">
        <v>144</v>
      </c>
      <c r="P319" s="25">
        <v>368</v>
      </c>
      <c r="Q319" s="8">
        <v>1</v>
      </c>
      <c r="R319" s="8" t="s">
        <v>1144</v>
      </c>
      <c r="S319" s="25">
        <v>5.28</v>
      </c>
      <c r="T319" s="289">
        <v>7772.16</v>
      </c>
      <c r="U319" s="289">
        <v>4663.296</v>
      </c>
      <c r="V319" s="293">
        <v>0.6</v>
      </c>
    </row>
    <row r="320" spans="1:22" s="11" customFormat="1" ht="33.75">
      <c r="A320" s="221"/>
      <c r="B320" s="221"/>
      <c r="C320" s="221"/>
      <c r="D320" s="221"/>
      <c r="E320" s="221"/>
      <c r="F320" s="221"/>
      <c r="G320" s="272"/>
      <c r="H320" s="282"/>
      <c r="I320" s="272"/>
      <c r="J320" s="8" t="s">
        <v>49</v>
      </c>
      <c r="K320" s="217"/>
      <c r="L320" s="217"/>
      <c r="M320" s="14" t="s">
        <v>1196</v>
      </c>
      <c r="N320" s="8">
        <v>9</v>
      </c>
      <c r="O320" s="14" t="s">
        <v>144</v>
      </c>
      <c r="P320" s="25">
        <v>368</v>
      </c>
      <c r="Q320" s="8">
        <v>1</v>
      </c>
      <c r="R320" s="8" t="s">
        <v>1173</v>
      </c>
      <c r="S320" s="25">
        <v>5.28</v>
      </c>
      <c r="T320" s="289">
        <v>2020.32</v>
      </c>
      <c r="U320" s="289">
        <v>1212.192</v>
      </c>
      <c r="V320" s="293">
        <v>0.6</v>
      </c>
    </row>
    <row r="321" spans="1:22" s="11" customFormat="1" ht="33.75">
      <c r="A321" s="221"/>
      <c r="B321" s="221"/>
      <c r="C321" s="221"/>
      <c r="D321" s="221"/>
      <c r="E321" s="221"/>
      <c r="F321" s="221"/>
      <c r="G321" s="272"/>
      <c r="H321" s="282"/>
      <c r="I321" s="272"/>
      <c r="J321" s="8" t="s">
        <v>50</v>
      </c>
      <c r="K321" s="217"/>
      <c r="L321" s="217"/>
      <c r="M321" s="14" t="s">
        <v>680</v>
      </c>
      <c r="N321" s="8">
        <v>9</v>
      </c>
      <c r="O321" s="14" t="s">
        <v>144</v>
      </c>
      <c r="P321" s="25">
        <v>368</v>
      </c>
      <c r="Q321" s="8">
        <v>1</v>
      </c>
      <c r="R321" s="8" t="s">
        <v>1173</v>
      </c>
      <c r="S321" s="25">
        <v>5.28</v>
      </c>
      <c r="T321" s="289">
        <v>443344.32</v>
      </c>
      <c r="U321" s="289">
        <v>266006.592</v>
      </c>
      <c r="V321" s="293">
        <v>0.6</v>
      </c>
    </row>
    <row r="322" spans="1:22" s="11" customFormat="1" ht="33.75">
      <c r="A322" s="221"/>
      <c r="B322" s="221"/>
      <c r="C322" s="221"/>
      <c r="D322" s="221"/>
      <c r="E322" s="221"/>
      <c r="F322" s="221"/>
      <c r="G322" s="272"/>
      <c r="H322" s="282"/>
      <c r="I322" s="272"/>
      <c r="J322" s="8" t="s">
        <v>51</v>
      </c>
      <c r="K322" s="217"/>
      <c r="L322" s="217"/>
      <c r="M322" s="14" t="s">
        <v>1197</v>
      </c>
      <c r="N322" s="8">
        <v>9</v>
      </c>
      <c r="O322" s="14" t="s">
        <v>144</v>
      </c>
      <c r="P322" s="25">
        <v>368</v>
      </c>
      <c r="Q322" s="8">
        <v>1</v>
      </c>
      <c r="R322" s="8" t="s">
        <v>1173</v>
      </c>
      <c r="S322" s="25">
        <v>5.28</v>
      </c>
      <c r="T322" s="289">
        <v>295886.72</v>
      </c>
      <c r="U322" s="289">
        <v>177532.03199999998</v>
      </c>
      <c r="V322" s="293">
        <v>0.6</v>
      </c>
    </row>
    <row r="323" spans="1:22" s="11" customFormat="1" ht="45">
      <c r="A323" s="221"/>
      <c r="B323" s="221"/>
      <c r="C323" s="221"/>
      <c r="D323" s="221"/>
      <c r="E323" s="221"/>
      <c r="F323" s="221"/>
      <c r="G323" s="272"/>
      <c r="H323" s="282"/>
      <c r="I323" s="272"/>
      <c r="J323" s="8" t="s">
        <v>52</v>
      </c>
      <c r="K323" s="217"/>
      <c r="L323" s="217"/>
      <c r="M323" s="14" t="s">
        <v>681</v>
      </c>
      <c r="N323" s="8">
        <v>8</v>
      </c>
      <c r="O323" s="14" t="s">
        <v>144</v>
      </c>
      <c r="P323" s="25">
        <v>368</v>
      </c>
      <c r="Q323" s="8">
        <v>1</v>
      </c>
      <c r="R323" s="8" t="s">
        <v>1144</v>
      </c>
      <c r="S323" s="25">
        <v>5.28</v>
      </c>
      <c r="T323" s="289">
        <v>7772.16</v>
      </c>
      <c r="U323" s="289">
        <v>4663.296</v>
      </c>
      <c r="V323" s="293">
        <v>0.6</v>
      </c>
    </row>
    <row r="324" spans="1:22" s="11" customFormat="1" ht="34.5" thickBot="1">
      <c r="A324" s="203"/>
      <c r="B324" s="203"/>
      <c r="C324" s="203"/>
      <c r="D324" s="203"/>
      <c r="E324" s="203"/>
      <c r="F324" s="203"/>
      <c r="G324" s="273"/>
      <c r="H324" s="283"/>
      <c r="I324" s="273"/>
      <c r="J324" s="124" t="s">
        <v>53</v>
      </c>
      <c r="K324" s="218"/>
      <c r="L324" s="218"/>
      <c r="M324" s="144" t="s">
        <v>1198</v>
      </c>
      <c r="N324" s="153">
        <v>10</v>
      </c>
      <c r="O324" s="131" t="s">
        <v>144</v>
      </c>
      <c r="P324" s="152">
        <v>368</v>
      </c>
      <c r="Q324" s="153">
        <v>1</v>
      </c>
      <c r="R324" s="153" t="s">
        <v>1173</v>
      </c>
      <c r="S324" s="162">
        <v>5.28</v>
      </c>
      <c r="T324" s="290">
        <v>5409.6</v>
      </c>
      <c r="U324" s="290">
        <v>3245.76</v>
      </c>
      <c r="V324" s="155">
        <v>0.6</v>
      </c>
    </row>
    <row r="325" spans="1:22" s="11" customFormat="1" ht="34.5" thickTop="1">
      <c r="A325" s="220" t="s">
        <v>1169</v>
      </c>
      <c r="B325" s="220" t="s">
        <v>1193</v>
      </c>
      <c r="C325" s="220" t="s">
        <v>1194</v>
      </c>
      <c r="D325" s="220"/>
      <c r="E325" s="220" t="s">
        <v>1116</v>
      </c>
      <c r="F325" s="220"/>
      <c r="G325" s="192" t="s">
        <v>83</v>
      </c>
      <c r="H325" s="220" t="s">
        <v>1288</v>
      </c>
      <c r="I325" s="192">
        <v>2</v>
      </c>
      <c r="J325" s="123" t="s">
        <v>131</v>
      </c>
      <c r="K325" s="216" t="s">
        <v>1146</v>
      </c>
      <c r="L325" s="216" t="s">
        <v>1194</v>
      </c>
      <c r="M325" s="156" t="s">
        <v>1195</v>
      </c>
      <c r="N325" s="123">
        <v>1</v>
      </c>
      <c r="O325" s="156" t="s">
        <v>136</v>
      </c>
      <c r="P325" s="159">
        <v>448</v>
      </c>
      <c r="Q325" s="123">
        <v>1</v>
      </c>
      <c r="R325" s="123" t="s">
        <v>1144</v>
      </c>
      <c r="S325" s="159">
        <v>9.37</v>
      </c>
      <c r="T325" s="291">
        <v>2098.88</v>
      </c>
      <c r="U325" s="291">
        <v>1259.3279999999997</v>
      </c>
      <c r="V325" s="294">
        <v>0.6</v>
      </c>
    </row>
    <row r="326" spans="1:22" s="11" customFormat="1" ht="33.75">
      <c r="A326" s="221"/>
      <c r="B326" s="221"/>
      <c r="C326" s="221"/>
      <c r="D326" s="221"/>
      <c r="E326" s="221"/>
      <c r="F326" s="221"/>
      <c r="G326" s="272"/>
      <c r="H326" s="282"/>
      <c r="I326" s="272"/>
      <c r="J326" s="8" t="s">
        <v>132</v>
      </c>
      <c r="K326" s="217"/>
      <c r="L326" s="217"/>
      <c r="M326" s="14" t="s">
        <v>679</v>
      </c>
      <c r="N326" s="8">
        <v>5</v>
      </c>
      <c r="O326" s="14" t="s">
        <v>136</v>
      </c>
      <c r="P326" s="25">
        <v>448</v>
      </c>
      <c r="Q326" s="8">
        <v>1</v>
      </c>
      <c r="R326" s="8" t="s">
        <v>1144</v>
      </c>
      <c r="S326" s="25">
        <v>9.37</v>
      </c>
      <c r="T326" s="289">
        <v>16791.04</v>
      </c>
      <c r="U326" s="289">
        <v>10074.623999999998</v>
      </c>
      <c r="V326" s="293">
        <v>0.6</v>
      </c>
    </row>
    <row r="327" spans="1:22" s="11" customFormat="1" ht="33.75">
      <c r="A327" s="221"/>
      <c r="B327" s="221"/>
      <c r="C327" s="221"/>
      <c r="D327" s="221"/>
      <c r="E327" s="221"/>
      <c r="F327" s="221"/>
      <c r="G327" s="272"/>
      <c r="H327" s="282"/>
      <c r="I327" s="272"/>
      <c r="J327" s="8" t="s">
        <v>133</v>
      </c>
      <c r="K327" s="217"/>
      <c r="L327" s="217"/>
      <c r="M327" s="14" t="s">
        <v>1196</v>
      </c>
      <c r="N327" s="8">
        <v>9</v>
      </c>
      <c r="O327" s="14" t="s">
        <v>136</v>
      </c>
      <c r="P327" s="25">
        <v>448</v>
      </c>
      <c r="Q327" s="8">
        <v>1</v>
      </c>
      <c r="R327" s="8" t="s">
        <v>1173</v>
      </c>
      <c r="S327" s="25">
        <v>9.37</v>
      </c>
      <c r="T327" s="289">
        <v>4291.84</v>
      </c>
      <c r="U327" s="289">
        <v>2575.104</v>
      </c>
      <c r="V327" s="293">
        <v>0.6</v>
      </c>
    </row>
    <row r="328" spans="1:22" s="11" customFormat="1" ht="33.75">
      <c r="A328" s="221"/>
      <c r="B328" s="221"/>
      <c r="C328" s="221"/>
      <c r="D328" s="221"/>
      <c r="E328" s="221"/>
      <c r="F328" s="221"/>
      <c r="G328" s="272"/>
      <c r="H328" s="282"/>
      <c r="I328" s="272"/>
      <c r="J328" s="8" t="s">
        <v>134</v>
      </c>
      <c r="K328" s="217"/>
      <c r="L328" s="217"/>
      <c r="M328" s="14" t="s">
        <v>680</v>
      </c>
      <c r="N328" s="8">
        <v>9</v>
      </c>
      <c r="O328" s="14" t="s">
        <v>136</v>
      </c>
      <c r="P328" s="25">
        <v>448</v>
      </c>
      <c r="Q328" s="8">
        <v>1</v>
      </c>
      <c r="R328" s="8" t="s">
        <v>1173</v>
      </c>
      <c r="S328" s="25">
        <v>9.37</v>
      </c>
      <c r="T328" s="289">
        <v>540639.68</v>
      </c>
      <c r="U328" s="289">
        <v>324383.808</v>
      </c>
      <c r="V328" s="293">
        <v>0.6</v>
      </c>
    </row>
    <row r="329" spans="1:22" s="11" customFormat="1" ht="33.75">
      <c r="A329" s="221"/>
      <c r="B329" s="221"/>
      <c r="C329" s="221"/>
      <c r="D329" s="221"/>
      <c r="E329" s="221"/>
      <c r="F329" s="221"/>
      <c r="G329" s="272"/>
      <c r="H329" s="282"/>
      <c r="I329" s="272"/>
      <c r="J329" s="8" t="s">
        <v>135</v>
      </c>
      <c r="K329" s="217"/>
      <c r="L329" s="217"/>
      <c r="M329" s="14" t="s">
        <v>1197</v>
      </c>
      <c r="N329" s="8">
        <v>9</v>
      </c>
      <c r="O329" s="14" t="s">
        <v>136</v>
      </c>
      <c r="P329" s="25">
        <v>448</v>
      </c>
      <c r="Q329" s="8">
        <v>1</v>
      </c>
      <c r="R329" s="8" t="s">
        <v>1173</v>
      </c>
      <c r="S329" s="25">
        <v>9.37</v>
      </c>
      <c r="T329" s="289">
        <v>361126.08</v>
      </c>
      <c r="U329" s="289">
        <v>216675.64800000002</v>
      </c>
      <c r="V329" s="293">
        <v>0.6</v>
      </c>
    </row>
    <row r="330" spans="1:22" s="11" customFormat="1" ht="45">
      <c r="A330" s="221"/>
      <c r="B330" s="221"/>
      <c r="C330" s="221"/>
      <c r="D330" s="221"/>
      <c r="E330" s="221"/>
      <c r="F330" s="221"/>
      <c r="G330" s="272"/>
      <c r="H330" s="282"/>
      <c r="I330" s="272"/>
      <c r="J330" s="8" t="s">
        <v>157</v>
      </c>
      <c r="K330" s="217"/>
      <c r="L330" s="217"/>
      <c r="M330" s="14" t="s">
        <v>681</v>
      </c>
      <c r="N330" s="8">
        <v>8</v>
      </c>
      <c r="O330" s="14" t="s">
        <v>136</v>
      </c>
      <c r="P330" s="25">
        <v>448</v>
      </c>
      <c r="Q330" s="8">
        <v>1</v>
      </c>
      <c r="R330" s="8" t="s">
        <v>1144</v>
      </c>
      <c r="S330" s="25">
        <v>9.37</v>
      </c>
      <c r="T330" s="289">
        <v>16791.04</v>
      </c>
      <c r="U330" s="289">
        <v>10074.623999999998</v>
      </c>
      <c r="V330" s="293">
        <v>0.6</v>
      </c>
    </row>
    <row r="331" spans="1:22" s="11" customFormat="1" ht="34.5" thickBot="1">
      <c r="A331" s="203"/>
      <c r="B331" s="203"/>
      <c r="C331" s="203"/>
      <c r="D331" s="203"/>
      <c r="E331" s="203"/>
      <c r="F331" s="203"/>
      <c r="G331" s="273"/>
      <c r="H331" s="283"/>
      <c r="I331" s="273"/>
      <c r="J331" s="124" t="s">
        <v>158</v>
      </c>
      <c r="K331" s="218"/>
      <c r="L331" s="218"/>
      <c r="M331" s="144" t="s">
        <v>1198</v>
      </c>
      <c r="N331" s="153">
        <v>10</v>
      </c>
      <c r="O331" s="131" t="s">
        <v>136</v>
      </c>
      <c r="P331" s="152">
        <v>448</v>
      </c>
      <c r="Q331" s="153">
        <v>1</v>
      </c>
      <c r="R331" s="153" t="s">
        <v>1173</v>
      </c>
      <c r="S331" s="162">
        <v>9.37</v>
      </c>
      <c r="T331" s="290">
        <v>10250.24</v>
      </c>
      <c r="U331" s="290">
        <v>6150.143999999999</v>
      </c>
      <c r="V331" s="155">
        <v>0.6</v>
      </c>
    </row>
    <row r="332" spans="1:22" s="11" customFormat="1" ht="34.5" thickTop="1">
      <c r="A332" s="220" t="s">
        <v>1169</v>
      </c>
      <c r="B332" s="220" t="s">
        <v>1193</v>
      </c>
      <c r="C332" s="220" t="s">
        <v>1194</v>
      </c>
      <c r="D332" s="220"/>
      <c r="E332" s="220" t="s">
        <v>1116</v>
      </c>
      <c r="F332" s="220"/>
      <c r="G332" s="192" t="s">
        <v>84</v>
      </c>
      <c r="H332" s="220" t="s">
        <v>1289</v>
      </c>
      <c r="I332" s="192">
        <v>2</v>
      </c>
      <c r="J332" s="123" t="s">
        <v>126</v>
      </c>
      <c r="K332" s="216" t="s">
        <v>1146</v>
      </c>
      <c r="L332" s="216" t="s">
        <v>1194</v>
      </c>
      <c r="M332" s="156" t="s">
        <v>1195</v>
      </c>
      <c r="N332" s="123">
        <v>1</v>
      </c>
      <c r="O332" s="156" t="s">
        <v>137</v>
      </c>
      <c r="P332" s="159">
        <v>117</v>
      </c>
      <c r="Q332" s="123">
        <v>1</v>
      </c>
      <c r="R332" s="123" t="s">
        <v>1144</v>
      </c>
      <c r="S332" s="159">
        <v>9.37</v>
      </c>
      <c r="T332" s="291">
        <v>548.145</v>
      </c>
      <c r="U332" s="291">
        <v>328.887</v>
      </c>
      <c r="V332" s="294">
        <v>0.6</v>
      </c>
    </row>
    <row r="333" spans="1:22" s="11" customFormat="1" ht="33.75">
      <c r="A333" s="221"/>
      <c r="B333" s="221"/>
      <c r="C333" s="221"/>
      <c r="D333" s="221"/>
      <c r="E333" s="221"/>
      <c r="F333" s="221"/>
      <c r="G333" s="272"/>
      <c r="H333" s="282"/>
      <c r="I333" s="272"/>
      <c r="J333" s="8" t="s">
        <v>127</v>
      </c>
      <c r="K333" s="217"/>
      <c r="L333" s="217"/>
      <c r="M333" s="14" t="s">
        <v>679</v>
      </c>
      <c r="N333" s="8">
        <v>5</v>
      </c>
      <c r="O333" s="14" t="s">
        <v>137</v>
      </c>
      <c r="P333" s="25">
        <v>117</v>
      </c>
      <c r="Q333" s="8">
        <v>1</v>
      </c>
      <c r="R333" s="8" t="s">
        <v>1144</v>
      </c>
      <c r="S333" s="25">
        <v>9.37</v>
      </c>
      <c r="T333" s="289">
        <v>4385.16</v>
      </c>
      <c r="U333" s="289">
        <v>2631.096</v>
      </c>
      <c r="V333" s="293">
        <v>0.6</v>
      </c>
    </row>
    <row r="334" spans="1:22" s="11" customFormat="1" ht="33.75">
      <c r="A334" s="221"/>
      <c r="B334" s="221"/>
      <c r="C334" s="221"/>
      <c r="D334" s="221"/>
      <c r="E334" s="221"/>
      <c r="F334" s="221"/>
      <c r="G334" s="272"/>
      <c r="H334" s="282"/>
      <c r="I334" s="272"/>
      <c r="J334" s="8" t="s">
        <v>128</v>
      </c>
      <c r="K334" s="217"/>
      <c r="L334" s="217"/>
      <c r="M334" s="14" t="s">
        <v>1196</v>
      </c>
      <c r="N334" s="8">
        <v>9</v>
      </c>
      <c r="O334" s="14" t="s">
        <v>137</v>
      </c>
      <c r="P334" s="25">
        <v>117</v>
      </c>
      <c r="Q334" s="8">
        <v>1</v>
      </c>
      <c r="R334" s="8" t="s">
        <v>1173</v>
      </c>
      <c r="S334" s="25">
        <v>9.37</v>
      </c>
      <c r="T334" s="289">
        <v>1120.86</v>
      </c>
      <c r="U334" s="289">
        <v>672.516</v>
      </c>
      <c r="V334" s="293">
        <v>0.6</v>
      </c>
    </row>
    <row r="335" spans="1:22" s="11" customFormat="1" ht="33.75">
      <c r="A335" s="221"/>
      <c r="B335" s="221"/>
      <c r="C335" s="221"/>
      <c r="D335" s="221"/>
      <c r="E335" s="221"/>
      <c r="F335" s="221"/>
      <c r="G335" s="272"/>
      <c r="H335" s="282"/>
      <c r="I335" s="272"/>
      <c r="J335" s="8" t="s">
        <v>129</v>
      </c>
      <c r="K335" s="217"/>
      <c r="L335" s="217"/>
      <c r="M335" s="14" t="s">
        <v>680</v>
      </c>
      <c r="N335" s="8">
        <v>9</v>
      </c>
      <c r="O335" s="14" t="s">
        <v>137</v>
      </c>
      <c r="P335" s="25">
        <v>117</v>
      </c>
      <c r="Q335" s="8">
        <v>1</v>
      </c>
      <c r="R335" s="8" t="s">
        <v>1173</v>
      </c>
      <c r="S335" s="25">
        <v>9.37</v>
      </c>
      <c r="T335" s="289">
        <v>141193.845</v>
      </c>
      <c r="U335" s="289">
        <v>84716.307</v>
      </c>
      <c r="V335" s="293">
        <v>0.6</v>
      </c>
    </row>
    <row r="336" spans="1:22" s="11" customFormat="1" ht="33.75">
      <c r="A336" s="221"/>
      <c r="B336" s="221"/>
      <c r="C336" s="221"/>
      <c r="D336" s="221"/>
      <c r="E336" s="221"/>
      <c r="F336" s="221"/>
      <c r="G336" s="272"/>
      <c r="H336" s="282"/>
      <c r="I336" s="272"/>
      <c r="J336" s="8" t="s">
        <v>130</v>
      </c>
      <c r="K336" s="217"/>
      <c r="L336" s="217"/>
      <c r="M336" s="14" t="s">
        <v>1197</v>
      </c>
      <c r="N336" s="8">
        <v>9</v>
      </c>
      <c r="O336" s="14" t="s">
        <v>137</v>
      </c>
      <c r="P336" s="25">
        <v>117</v>
      </c>
      <c r="Q336" s="8">
        <v>1</v>
      </c>
      <c r="R336" s="8" t="s">
        <v>1173</v>
      </c>
      <c r="S336" s="25">
        <v>9.37</v>
      </c>
      <c r="T336" s="289">
        <v>94311.945</v>
      </c>
      <c r="U336" s="289">
        <v>56587.167</v>
      </c>
      <c r="V336" s="293">
        <v>0.6</v>
      </c>
    </row>
    <row r="337" spans="1:22" s="11" customFormat="1" ht="45">
      <c r="A337" s="221"/>
      <c r="B337" s="221"/>
      <c r="C337" s="221"/>
      <c r="D337" s="221"/>
      <c r="E337" s="221"/>
      <c r="F337" s="221"/>
      <c r="G337" s="272"/>
      <c r="H337" s="282"/>
      <c r="I337" s="272"/>
      <c r="J337" s="8" t="s">
        <v>159</v>
      </c>
      <c r="K337" s="217"/>
      <c r="L337" s="217"/>
      <c r="M337" s="14" t="s">
        <v>681</v>
      </c>
      <c r="N337" s="8">
        <v>8</v>
      </c>
      <c r="O337" s="14" t="s">
        <v>137</v>
      </c>
      <c r="P337" s="25">
        <v>117</v>
      </c>
      <c r="Q337" s="8">
        <v>1</v>
      </c>
      <c r="R337" s="8" t="s">
        <v>1144</v>
      </c>
      <c r="S337" s="25">
        <v>9.37</v>
      </c>
      <c r="T337" s="289">
        <v>4385.16</v>
      </c>
      <c r="U337" s="289">
        <v>2631.096</v>
      </c>
      <c r="V337" s="293">
        <v>0.6</v>
      </c>
    </row>
    <row r="338" spans="1:22" s="11" customFormat="1" ht="34.5" thickBot="1">
      <c r="A338" s="203"/>
      <c r="B338" s="203"/>
      <c r="C338" s="203"/>
      <c r="D338" s="203"/>
      <c r="E338" s="203"/>
      <c r="F338" s="203"/>
      <c r="G338" s="273"/>
      <c r="H338" s="283"/>
      <c r="I338" s="273"/>
      <c r="J338" s="124" t="s">
        <v>160</v>
      </c>
      <c r="K338" s="218"/>
      <c r="L338" s="218"/>
      <c r="M338" s="144" t="s">
        <v>1198</v>
      </c>
      <c r="N338" s="153">
        <v>10</v>
      </c>
      <c r="O338" s="131" t="s">
        <v>137</v>
      </c>
      <c r="P338" s="152">
        <v>117</v>
      </c>
      <c r="Q338" s="153">
        <v>1</v>
      </c>
      <c r="R338" s="153" t="s">
        <v>1173</v>
      </c>
      <c r="S338" s="162">
        <v>9.37</v>
      </c>
      <c r="T338" s="290">
        <v>2676.96</v>
      </c>
      <c r="U338" s="290">
        <v>1606.176</v>
      </c>
      <c r="V338" s="155">
        <v>0.6</v>
      </c>
    </row>
    <row r="339" spans="1:22" s="11" customFormat="1" ht="34.5" thickTop="1">
      <c r="A339" s="220" t="s">
        <v>1169</v>
      </c>
      <c r="B339" s="220" t="s">
        <v>1193</v>
      </c>
      <c r="C339" s="220" t="s">
        <v>1194</v>
      </c>
      <c r="D339" s="220"/>
      <c r="E339" s="220" t="s">
        <v>1116</v>
      </c>
      <c r="F339" s="220"/>
      <c r="G339" s="192" t="s">
        <v>86</v>
      </c>
      <c r="H339" s="220" t="s">
        <v>1290</v>
      </c>
      <c r="I339" s="192">
        <v>2</v>
      </c>
      <c r="J339" s="123" t="s">
        <v>118</v>
      </c>
      <c r="K339" s="216" t="s">
        <v>1146</v>
      </c>
      <c r="L339" s="216" t="s">
        <v>1194</v>
      </c>
      <c r="M339" s="156" t="s">
        <v>1195</v>
      </c>
      <c r="N339" s="123">
        <v>1</v>
      </c>
      <c r="O339" s="156" t="s">
        <v>138</v>
      </c>
      <c r="P339" s="159">
        <v>228</v>
      </c>
      <c r="Q339" s="123">
        <v>1</v>
      </c>
      <c r="R339" s="123" t="s">
        <v>1144</v>
      </c>
      <c r="S339" s="159">
        <v>5.28</v>
      </c>
      <c r="T339" s="291">
        <v>601.92</v>
      </c>
      <c r="U339" s="291">
        <v>361.15200000000004</v>
      </c>
      <c r="V339" s="294">
        <v>0.6</v>
      </c>
    </row>
    <row r="340" spans="1:22" s="11" customFormat="1" ht="33.75">
      <c r="A340" s="221"/>
      <c r="B340" s="221"/>
      <c r="C340" s="221"/>
      <c r="D340" s="221"/>
      <c r="E340" s="221"/>
      <c r="F340" s="221"/>
      <c r="G340" s="272"/>
      <c r="H340" s="282"/>
      <c r="I340" s="272"/>
      <c r="J340" s="8" t="s">
        <v>119</v>
      </c>
      <c r="K340" s="217"/>
      <c r="L340" s="217"/>
      <c r="M340" s="14" t="s">
        <v>679</v>
      </c>
      <c r="N340" s="8">
        <v>5</v>
      </c>
      <c r="O340" s="14" t="s">
        <v>138</v>
      </c>
      <c r="P340" s="25">
        <v>228</v>
      </c>
      <c r="Q340" s="8">
        <v>1</v>
      </c>
      <c r="R340" s="8" t="s">
        <v>1144</v>
      </c>
      <c r="S340" s="25">
        <v>5.28</v>
      </c>
      <c r="T340" s="289">
        <v>4815.36</v>
      </c>
      <c r="U340" s="289">
        <v>2889.2160000000003</v>
      </c>
      <c r="V340" s="293">
        <v>0.6</v>
      </c>
    </row>
    <row r="341" spans="1:22" s="11" customFormat="1" ht="33.75">
      <c r="A341" s="221"/>
      <c r="B341" s="221"/>
      <c r="C341" s="221"/>
      <c r="D341" s="221"/>
      <c r="E341" s="221"/>
      <c r="F341" s="221"/>
      <c r="G341" s="272"/>
      <c r="H341" s="282"/>
      <c r="I341" s="272"/>
      <c r="J341" s="8" t="s">
        <v>120</v>
      </c>
      <c r="K341" s="217"/>
      <c r="L341" s="217"/>
      <c r="M341" s="14" t="s">
        <v>1196</v>
      </c>
      <c r="N341" s="8">
        <v>9</v>
      </c>
      <c r="O341" s="14" t="s">
        <v>138</v>
      </c>
      <c r="P341" s="25">
        <v>228</v>
      </c>
      <c r="Q341" s="8">
        <v>1</v>
      </c>
      <c r="R341" s="8" t="s">
        <v>1173</v>
      </c>
      <c r="S341" s="25">
        <v>5.28</v>
      </c>
      <c r="T341" s="289">
        <v>1251.72</v>
      </c>
      <c r="U341" s="289">
        <v>751.032</v>
      </c>
      <c r="V341" s="293">
        <v>0.6</v>
      </c>
    </row>
    <row r="342" spans="1:22" s="11" customFormat="1" ht="33.75">
      <c r="A342" s="221"/>
      <c r="B342" s="221"/>
      <c r="C342" s="221"/>
      <c r="D342" s="221"/>
      <c r="E342" s="221"/>
      <c r="F342" s="221"/>
      <c r="G342" s="272"/>
      <c r="H342" s="282"/>
      <c r="I342" s="272"/>
      <c r="J342" s="8" t="s">
        <v>121</v>
      </c>
      <c r="K342" s="217"/>
      <c r="L342" s="217"/>
      <c r="M342" s="14" t="s">
        <v>680</v>
      </c>
      <c r="N342" s="8">
        <v>9</v>
      </c>
      <c r="O342" s="14" t="s">
        <v>138</v>
      </c>
      <c r="P342" s="25">
        <v>228</v>
      </c>
      <c r="Q342" s="8">
        <v>1</v>
      </c>
      <c r="R342" s="8" t="s">
        <v>1173</v>
      </c>
      <c r="S342" s="25">
        <v>5.28</v>
      </c>
      <c r="T342" s="289">
        <v>274680.72</v>
      </c>
      <c r="U342" s="289">
        <v>164808.432</v>
      </c>
      <c r="V342" s="293">
        <v>0.6</v>
      </c>
    </row>
    <row r="343" spans="1:22" s="11" customFormat="1" ht="33.75">
      <c r="A343" s="221"/>
      <c r="B343" s="221"/>
      <c r="C343" s="221"/>
      <c r="D343" s="221"/>
      <c r="E343" s="221"/>
      <c r="F343" s="221"/>
      <c r="G343" s="272"/>
      <c r="H343" s="282"/>
      <c r="I343" s="272"/>
      <c r="J343" s="8" t="s">
        <v>122</v>
      </c>
      <c r="K343" s="217"/>
      <c r="L343" s="217"/>
      <c r="M343" s="14" t="s">
        <v>1197</v>
      </c>
      <c r="N343" s="8">
        <v>9</v>
      </c>
      <c r="O343" s="14" t="s">
        <v>138</v>
      </c>
      <c r="P343" s="25">
        <v>228</v>
      </c>
      <c r="Q343" s="8">
        <v>1</v>
      </c>
      <c r="R343" s="8" t="s">
        <v>1173</v>
      </c>
      <c r="S343" s="25">
        <v>5.28</v>
      </c>
      <c r="T343" s="289">
        <v>183321.12</v>
      </c>
      <c r="U343" s="289">
        <v>109992.67199999999</v>
      </c>
      <c r="V343" s="293">
        <v>0.6</v>
      </c>
    </row>
    <row r="344" spans="1:22" s="11" customFormat="1" ht="45">
      <c r="A344" s="221"/>
      <c r="B344" s="221"/>
      <c r="C344" s="221"/>
      <c r="D344" s="221"/>
      <c r="E344" s="221"/>
      <c r="F344" s="221"/>
      <c r="G344" s="272"/>
      <c r="H344" s="282"/>
      <c r="I344" s="272"/>
      <c r="J344" s="8" t="s">
        <v>161</v>
      </c>
      <c r="K344" s="217"/>
      <c r="L344" s="217"/>
      <c r="M344" s="14" t="s">
        <v>681</v>
      </c>
      <c r="N344" s="8">
        <v>8</v>
      </c>
      <c r="O344" s="14" t="s">
        <v>138</v>
      </c>
      <c r="P344" s="25">
        <v>228</v>
      </c>
      <c r="Q344" s="8">
        <v>1</v>
      </c>
      <c r="R344" s="8" t="s">
        <v>1144</v>
      </c>
      <c r="S344" s="25">
        <v>5.28</v>
      </c>
      <c r="T344" s="289">
        <v>4815.36</v>
      </c>
      <c r="U344" s="289">
        <v>2889.2160000000003</v>
      </c>
      <c r="V344" s="293">
        <v>0.6</v>
      </c>
    </row>
    <row r="345" spans="1:22" s="11" customFormat="1" ht="34.5" thickBot="1">
      <c r="A345" s="203"/>
      <c r="B345" s="203"/>
      <c r="C345" s="203"/>
      <c r="D345" s="203"/>
      <c r="E345" s="203"/>
      <c r="F345" s="203"/>
      <c r="G345" s="273"/>
      <c r="H345" s="283"/>
      <c r="I345" s="273"/>
      <c r="J345" s="124" t="s">
        <v>162</v>
      </c>
      <c r="K345" s="218"/>
      <c r="L345" s="218"/>
      <c r="M345" s="144" t="s">
        <v>1198</v>
      </c>
      <c r="N345" s="153">
        <v>10</v>
      </c>
      <c r="O345" s="131" t="s">
        <v>138</v>
      </c>
      <c r="P345" s="152">
        <v>228</v>
      </c>
      <c r="Q345" s="153">
        <v>1</v>
      </c>
      <c r="R345" s="153" t="s">
        <v>1173</v>
      </c>
      <c r="S345" s="162">
        <v>5.28</v>
      </c>
      <c r="T345" s="290">
        <v>3351.6</v>
      </c>
      <c r="U345" s="290">
        <v>2010.96</v>
      </c>
      <c r="V345" s="155">
        <v>0.6</v>
      </c>
    </row>
    <row r="346" spans="1:22" s="11" customFormat="1" ht="34.5" thickTop="1">
      <c r="A346" s="220" t="s">
        <v>1169</v>
      </c>
      <c r="B346" s="220" t="s">
        <v>1193</v>
      </c>
      <c r="C346" s="220" t="s">
        <v>1194</v>
      </c>
      <c r="D346" s="220"/>
      <c r="E346" s="220" t="s">
        <v>1116</v>
      </c>
      <c r="F346" s="220"/>
      <c r="G346" s="192" t="s">
        <v>87</v>
      </c>
      <c r="H346" s="220" t="s">
        <v>1291</v>
      </c>
      <c r="I346" s="192">
        <v>2</v>
      </c>
      <c r="J346" s="123" t="s">
        <v>113</v>
      </c>
      <c r="K346" s="216" t="s">
        <v>1146</v>
      </c>
      <c r="L346" s="216" t="s">
        <v>1194</v>
      </c>
      <c r="M346" s="156" t="s">
        <v>1195</v>
      </c>
      <c r="N346" s="123">
        <v>1</v>
      </c>
      <c r="O346" s="156" t="s">
        <v>139</v>
      </c>
      <c r="P346" s="159">
        <v>87</v>
      </c>
      <c r="Q346" s="123">
        <v>1</v>
      </c>
      <c r="R346" s="123" t="s">
        <v>1144</v>
      </c>
      <c r="S346" s="159">
        <v>5.28</v>
      </c>
      <c r="T346" s="291">
        <v>229.68</v>
      </c>
      <c r="U346" s="291">
        <v>137.808</v>
      </c>
      <c r="V346" s="294">
        <v>0.6</v>
      </c>
    </row>
    <row r="347" spans="1:22" s="11" customFormat="1" ht="33.75">
      <c r="A347" s="221"/>
      <c r="B347" s="221"/>
      <c r="C347" s="221"/>
      <c r="D347" s="221"/>
      <c r="E347" s="221"/>
      <c r="F347" s="221"/>
      <c r="G347" s="272"/>
      <c r="H347" s="282"/>
      <c r="I347" s="272"/>
      <c r="J347" s="8" t="s">
        <v>114</v>
      </c>
      <c r="K347" s="217"/>
      <c r="L347" s="217"/>
      <c r="M347" s="14" t="s">
        <v>679</v>
      </c>
      <c r="N347" s="8">
        <v>5</v>
      </c>
      <c r="O347" s="14" t="s">
        <v>139</v>
      </c>
      <c r="P347" s="25">
        <v>87</v>
      </c>
      <c r="Q347" s="8">
        <v>1</v>
      </c>
      <c r="R347" s="8" t="s">
        <v>1144</v>
      </c>
      <c r="S347" s="25">
        <v>5.28</v>
      </c>
      <c r="T347" s="289">
        <v>1837.44</v>
      </c>
      <c r="U347" s="289">
        <v>1102.464</v>
      </c>
      <c r="V347" s="293">
        <v>0.6</v>
      </c>
    </row>
    <row r="348" spans="1:22" s="11" customFormat="1" ht="33.75">
      <c r="A348" s="221"/>
      <c r="B348" s="221"/>
      <c r="C348" s="221"/>
      <c r="D348" s="221"/>
      <c r="E348" s="221"/>
      <c r="F348" s="221"/>
      <c r="G348" s="272"/>
      <c r="H348" s="282"/>
      <c r="I348" s="272"/>
      <c r="J348" s="8" t="s">
        <v>115</v>
      </c>
      <c r="K348" s="217"/>
      <c r="L348" s="217"/>
      <c r="M348" s="14" t="s">
        <v>1196</v>
      </c>
      <c r="N348" s="8">
        <v>9</v>
      </c>
      <c r="O348" s="14" t="s">
        <v>139</v>
      </c>
      <c r="P348" s="25">
        <v>87</v>
      </c>
      <c r="Q348" s="8">
        <v>1</v>
      </c>
      <c r="R348" s="8" t="s">
        <v>1173</v>
      </c>
      <c r="S348" s="25">
        <v>5.28</v>
      </c>
      <c r="T348" s="289">
        <v>477.63</v>
      </c>
      <c r="U348" s="289">
        <v>286.578</v>
      </c>
      <c r="V348" s="293">
        <v>0.6</v>
      </c>
    </row>
    <row r="349" spans="1:22" s="11" customFormat="1" ht="33.75">
      <c r="A349" s="221"/>
      <c r="B349" s="221"/>
      <c r="C349" s="221"/>
      <c r="D349" s="221"/>
      <c r="E349" s="221"/>
      <c r="F349" s="221"/>
      <c r="G349" s="272"/>
      <c r="H349" s="282"/>
      <c r="I349" s="272"/>
      <c r="J349" s="8" t="s">
        <v>116</v>
      </c>
      <c r="K349" s="217"/>
      <c r="L349" s="217"/>
      <c r="M349" s="14" t="s">
        <v>680</v>
      </c>
      <c r="N349" s="8">
        <v>9</v>
      </c>
      <c r="O349" s="14" t="s">
        <v>139</v>
      </c>
      <c r="P349" s="25">
        <v>87</v>
      </c>
      <c r="Q349" s="8">
        <v>1</v>
      </c>
      <c r="R349" s="8" t="s">
        <v>1173</v>
      </c>
      <c r="S349" s="25">
        <v>5.28</v>
      </c>
      <c r="T349" s="289">
        <v>104812.38</v>
      </c>
      <c r="U349" s="289">
        <v>62887.428</v>
      </c>
      <c r="V349" s="293">
        <v>0.6</v>
      </c>
    </row>
    <row r="350" spans="1:22" s="11" customFormat="1" ht="33.75">
      <c r="A350" s="221"/>
      <c r="B350" s="221"/>
      <c r="C350" s="221"/>
      <c r="D350" s="221"/>
      <c r="E350" s="221"/>
      <c r="F350" s="221"/>
      <c r="G350" s="272"/>
      <c r="H350" s="282"/>
      <c r="I350" s="272"/>
      <c r="J350" s="8" t="s">
        <v>117</v>
      </c>
      <c r="K350" s="217"/>
      <c r="L350" s="217"/>
      <c r="M350" s="14" t="s">
        <v>1197</v>
      </c>
      <c r="N350" s="8">
        <v>9</v>
      </c>
      <c r="O350" s="14" t="s">
        <v>139</v>
      </c>
      <c r="P350" s="25">
        <v>87</v>
      </c>
      <c r="Q350" s="8">
        <v>1</v>
      </c>
      <c r="R350" s="8" t="s">
        <v>1173</v>
      </c>
      <c r="S350" s="25">
        <v>5.28</v>
      </c>
      <c r="T350" s="289">
        <v>69951.48</v>
      </c>
      <c r="U350" s="289">
        <v>41970.888</v>
      </c>
      <c r="V350" s="293">
        <v>0.6</v>
      </c>
    </row>
    <row r="351" spans="1:22" s="11" customFormat="1" ht="45">
      <c r="A351" s="221"/>
      <c r="B351" s="221"/>
      <c r="C351" s="221"/>
      <c r="D351" s="221"/>
      <c r="E351" s="221"/>
      <c r="F351" s="221"/>
      <c r="G351" s="272"/>
      <c r="H351" s="282"/>
      <c r="I351" s="272"/>
      <c r="J351" s="8" t="s">
        <v>163</v>
      </c>
      <c r="K351" s="217"/>
      <c r="L351" s="217"/>
      <c r="M351" s="14" t="s">
        <v>681</v>
      </c>
      <c r="N351" s="8">
        <v>8</v>
      </c>
      <c r="O351" s="14" t="s">
        <v>139</v>
      </c>
      <c r="P351" s="25">
        <v>87</v>
      </c>
      <c r="Q351" s="8">
        <v>1</v>
      </c>
      <c r="R351" s="8" t="s">
        <v>1144</v>
      </c>
      <c r="S351" s="25">
        <v>5.28</v>
      </c>
      <c r="T351" s="289">
        <v>1837.44</v>
      </c>
      <c r="U351" s="289">
        <v>1102.464</v>
      </c>
      <c r="V351" s="293">
        <v>0.6</v>
      </c>
    </row>
    <row r="352" spans="1:22" s="11" customFormat="1" ht="34.5" thickBot="1">
      <c r="A352" s="203"/>
      <c r="B352" s="203"/>
      <c r="C352" s="203"/>
      <c r="D352" s="203"/>
      <c r="E352" s="203"/>
      <c r="F352" s="203"/>
      <c r="G352" s="273"/>
      <c r="H352" s="283"/>
      <c r="I352" s="273"/>
      <c r="J352" s="124" t="s">
        <v>164</v>
      </c>
      <c r="K352" s="218"/>
      <c r="L352" s="218"/>
      <c r="M352" s="144" t="s">
        <v>1198</v>
      </c>
      <c r="N352" s="153">
        <v>10</v>
      </c>
      <c r="O352" s="131" t="s">
        <v>139</v>
      </c>
      <c r="P352" s="152">
        <v>87</v>
      </c>
      <c r="Q352" s="153">
        <v>1</v>
      </c>
      <c r="R352" s="153" t="s">
        <v>1173</v>
      </c>
      <c r="S352" s="162">
        <v>5.28</v>
      </c>
      <c r="T352" s="290">
        <v>1278.9</v>
      </c>
      <c r="U352" s="290">
        <v>767.34</v>
      </c>
      <c r="V352" s="155">
        <v>0.6</v>
      </c>
    </row>
    <row r="353" spans="1:22" s="11" customFormat="1" ht="34.5" thickTop="1">
      <c r="A353" s="220" t="s">
        <v>1169</v>
      </c>
      <c r="B353" s="220"/>
      <c r="C353" s="220" t="s">
        <v>682</v>
      </c>
      <c r="D353" s="220"/>
      <c r="E353" s="220" t="s">
        <v>1116</v>
      </c>
      <c r="F353" s="220"/>
      <c r="G353" s="192" t="s">
        <v>85</v>
      </c>
      <c r="H353" s="220" t="s">
        <v>683</v>
      </c>
      <c r="I353" s="192">
        <v>4</v>
      </c>
      <c r="J353" s="123" t="s">
        <v>123</v>
      </c>
      <c r="K353" s="216" t="s">
        <v>1169</v>
      </c>
      <c r="L353" s="216" t="s">
        <v>682</v>
      </c>
      <c r="M353" s="138" t="s">
        <v>1195</v>
      </c>
      <c r="N353" s="123">
        <v>1</v>
      </c>
      <c r="O353" s="156" t="s">
        <v>141</v>
      </c>
      <c r="P353" s="159">
        <v>515</v>
      </c>
      <c r="Q353" s="123">
        <v>1</v>
      </c>
      <c r="R353" s="123" t="s">
        <v>1144</v>
      </c>
      <c r="S353" s="159">
        <v>9.37</v>
      </c>
      <c r="T353" s="291">
        <v>2412.775</v>
      </c>
      <c r="U353" s="291">
        <v>1447.665</v>
      </c>
      <c r="V353" s="294">
        <v>0.6</v>
      </c>
    </row>
    <row r="354" spans="1:22" s="11" customFormat="1" ht="33.75">
      <c r="A354" s="221"/>
      <c r="B354" s="221"/>
      <c r="C354" s="221"/>
      <c r="D354" s="221"/>
      <c r="E354" s="221"/>
      <c r="F354" s="221"/>
      <c r="G354" s="272"/>
      <c r="H354" s="282"/>
      <c r="I354" s="272"/>
      <c r="J354" s="8" t="s">
        <v>124</v>
      </c>
      <c r="K354" s="217"/>
      <c r="L354" s="217"/>
      <c r="M354" s="2" t="s">
        <v>1199</v>
      </c>
      <c r="N354" s="8">
        <v>3</v>
      </c>
      <c r="O354" s="14" t="s">
        <v>141</v>
      </c>
      <c r="P354" s="25">
        <v>515</v>
      </c>
      <c r="Q354" s="8">
        <v>1</v>
      </c>
      <c r="R354" s="8" t="s">
        <v>1173</v>
      </c>
      <c r="S354" s="25">
        <v>9.37</v>
      </c>
      <c r="T354" s="289">
        <v>538154.4</v>
      </c>
      <c r="U354" s="289">
        <v>322892.64</v>
      </c>
      <c r="V354" s="293">
        <v>0.6</v>
      </c>
    </row>
    <row r="355" spans="1:22" s="11" customFormat="1" ht="34.5" thickBot="1">
      <c r="A355" s="203"/>
      <c r="B355" s="203"/>
      <c r="C355" s="203"/>
      <c r="D355" s="203"/>
      <c r="E355" s="203"/>
      <c r="F355" s="203"/>
      <c r="G355" s="273"/>
      <c r="H355" s="283"/>
      <c r="I355" s="273"/>
      <c r="J355" s="124" t="s">
        <v>125</v>
      </c>
      <c r="K355" s="218"/>
      <c r="L355" s="218"/>
      <c r="M355" s="131" t="s">
        <v>684</v>
      </c>
      <c r="N355" s="153">
        <v>11</v>
      </c>
      <c r="O355" s="131" t="s">
        <v>141</v>
      </c>
      <c r="P355" s="154">
        <v>515</v>
      </c>
      <c r="Q355" s="153">
        <v>1</v>
      </c>
      <c r="R355" s="153" t="s">
        <v>1173</v>
      </c>
      <c r="S355" s="162">
        <v>9.37</v>
      </c>
      <c r="T355" s="290">
        <v>38604.4</v>
      </c>
      <c r="U355" s="290">
        <v>23162.64</v>
      </c>
      <c r="V355" s="155">
        <v>0.6</v>
      </c>
    </row>
    <row r="356" spans="1:22" s="11" customFormat="1" ht="34.5" thickTop="1">
      <c r="A356" s="220" t="s">
        <v>1169</v>
      </c>
      <c r="B356" s="220"/>
      <c r="C356" s="220" t="s">
        <v>682</v>
      </c>
      <c r="D356" s="220"/>
      <c r="E356" s="220" t="s">
        <v>1116</v>
      </c>
      <c r="F356" s="220"/>
      <c r="G356" s="192" t="s">
        <v>89</v>
      </c>
      <c r="H356" s="220" t="s">
        <v>140</v>
      </c>
      <c r="I356" s="192">
        <v>4</v>
      </c>
      <c r="J356" s="123" t="s">
        <v>107</v>
      </c>
      <c r="K356" s="216" t="s">
        <v>1169</v>
      </c>
      <c r="L356" s="216" t="s">
        <v>682</v>
      </c>
      <c r="M356" s="138" t="s">
        <v>1195</v>
      </c>
      <c r="N356" s="123">
        <v>1</v>
      </c>
      <c r="O356" s="156" t="s">
        <v>142</v>
      </c>
      <c r="P356" s="159">
        <v>20</v>
      </c>
      <c r="Q356" s="123">
        <v>1</v>
      </c>
      <c r="R356" s="123" t="s">
        <v>1144</v>
      </c>
      <c r="S356" s="159">
        <v>9.37</v>
      </c>
      <c r="T356" s="291">
        <v>93.7</v>
      </c>
      <c r="U356" s="291">
        <v>56.22</v>
      </c>
      <c r="V356" s="294">
        <v>0.6</v>
      </c>
    </row>
    <row r="357" spans="1:22" s="11" customFormat="1" ht="33.75">
      <c r="A357" s="221"/>
      <c r="B357" s="221"/>
      <c r="C357" s="221"/>
      <c r="D357" s="221"/>
      <c r="E357" s="221"/>
      <c r="F357" s="221"/>
      <c r="G357" s="272"/>
      <c r="H357" s="282"/>
      <c r="I357" s="272"/>
      <c r="J357" s="8" t="s">
        <v>108</v>
      </c>
      <c r="K357" s="217"/>
      <c r="L357" s="217"/>
      <c r="M357" s="2" t="s">
        <v>1199</v>
      </c>
      <c r="N357" s="8">
        <v>3</v>
      </c>
      <c r="O357" s="14" t="s">
        <v>142</v>
      </c>
      <c r="P357" s="25">
        <v>20</v>
      </c>
      <c r="Q357" s="8">
        <v>1</v>
      </c>
      <c r="R357" s="8" t="s">
        <v>1144</v>
      </c>
      <c r="S357" s="25">
        <v>9.37</v>
      </c>
      <c r="T357" s="289">
        <v>20899.2</v>
      </c>
      <c r="U357" s="289">
        <v>12539.52</v>
      </c>
      <c r="V357" s="293">
        <v>0.6</v>
      </c>
    </row>
    <row r="358" spans="1:22" s="11" customFormat="1" ht="34.5" thickBot="1">
      <c r="A358" s="203"/>
      <c r="B358" s="203"/>
      <c r="C358" s="203"/>
      <c r="D358" s="203"/>
      <c r="E358" s="203"/>
      <c r="F358" s="203"/>
      <c r="G358" s="273"/>
      <c r="H358" s="283"/>
      <c r="I358" s="273"/>
      <c r="J358" s="124" t="s">
        <v>109</v>
      </c>
      <c r="K358" s="218"/>
      <c r="L358" s="218"/>
      <c r="M358" s="131" t="s">
        <v>684</v>
      </c>
      <c r="N358" s="153">
        <v>11</v>
      </c>
      <c r="O358" s="131" t="s">
        <v>142</v>
      </c>
      <c r="P358" s="152">
        <v>20</v>
      </c>
      <c r="Q358" s="153">
        <v>1</v>
      </c>
      <c r="R358" s="153" t="s">
        <v>1173</v>
      </c>
      <c r="S358" s="162">
        <v>9.37</v>
      </c>
      <c r="T358" s="290">
        <v>1499.2</v>
      </c>
      <c r="U358" s="290">
        <v>899.52</v>
      </c>
      <c r="V358" s="155">
        <v>0.6</v>
      </c>
    </row>
    <row r="359" spans="1:22" s="11" customFormat="1" ht="34.5" thickTop="1">
      <c r="A359" s="220" t="s">
        <v>1169</v>
      </c>
      <c r="B359" s="220"/>
      <c r="C359" s="220" t="s">
        <v>682</v>
      </c>
      <c r="D359" s="220"/>
      <c r="E359" s="220" t="s">
        <v>1116</v>
      </c>
      <c r="F359" s="220"/>
      <c r="G359" s="192" t="s">
        <v>88</v>
      </c>
      <c r="H359" s="220" t="s">
        <v>685</v>
      </c>
      <c r="I359" s="192">
        <v>4</v>
      </c>
      <c r="J359" s="123" t="s">
        <v>110</v>
      </c>
      <c r="K359" s="216" t="s">
        <v>1169</v>
      </c>
      <c r="L359" s="216" t="s">
        <v>682</v>
      </c>
      <c r="M359" s="138" t="s">
        <v>1195</v>
      </c>
      <c r="N359" s="123">
        <v>1</v>
      </c>
      <c r="O359" s="156" t="s">
        <v>143</v>
      </c>
      <c r="P359" s="159">
        <v>2972</v>
      </c>
      <c r="Q359" s="123">
        <v>1</v>
      </c>
      <c r="R359" s="123" t="s">
        <v>1144</v>
      </c>
      <c r="S359" s="159">
        <v>5.28</v>
      </c>
      <c r="T359" s="291">
        <v>7846.08</v>
      </c>
      <c r="U359" s="291">
        <v>4707.648</v>
      </c>
      <c r="V359" s="294">
        <v>0.6</v>
      </c>
    </row>
    <row r="360" spans="1:22" s="11" customFormat="1" ht="33.75">
      <c r="A360" s="221"/>
      <c r="B360" s="221"/>
      <c r="C360" s="221"/>
      <c r="D360" s="221"/>
      <c r="E360" s="221"/>
      <c r="F360" s="221"/>
      <c r="G360" s="272"/>
      <c r="H360" s="282"/>
      <c r="I360" s="272"/>
      <c r="J360" s="8" t="s">
        <v>111</v>
      </c>
      <c r="K360" s="217"/>
      <c r="L360" s="217"/>
      <c r="M360" s="2" t="s">
        <v>1199</v>
      </c>
      <c r="N360" s="8">
        <v>3</v>
      </c>
      <c r="O360" s="14" t="s">
        <v>143</v>
      </c>
      <c r="P360" s="25">
        <v>2972</v>
      </c>
      <c r="Q360" s="8">
        <v>1</v>
      </c>
      <c r="R360" s="8" t="s">
        <v>1173</v>
      </c>
      <c r="S360" s="25">
        <v>5.28</v>
      </c>
      <c r="T360" s="289">
        <v>3008377.28</v>
      </c>
      <c r="U360" s="289">
        <v>1805026.3679999998</v>
      </c>
      <c r="V360" s="293">
        <v>0.6</v>
      </c>
    </row>
    <row r="361" spans="1:22" s="11" customFormat="1" ht="34.5" thickBot="1">
      <c r="A361" s="203"/>
      <c r="B361" s="203"/>
      <c r="C361" s="203"/>
      <c r="D361" s="203"/>
      <c r="E361" s="203"/>
      <c r="F361" s="203"/>
      <c r="G361" s="273"/>
      <c r="H361" s="283"/>
      <c r="I361" s="273"/>
      <c r="J361" s="124" t="s">
        <v>112</v>
      </c>
      <c r="K361" s="218"/>
      <c r="L361" s="218"/>
      <c r="M361" s="131" t="s">
        <v>684</v>
      </c>
      <c r="N361" s="153">
        <v>11</v>
      </c>
      <c r="O361" s="131" t="s">
        <v>143</v>
      </c>
      <c r="P361" s="152">
        <v>2972</v>
      </c>
      <c r="Q361" s="153">
        <v>1</v>
      </c>
      <c r="R361" s="153" t="s">
        <v>1173</v>
      </c>
      <c r="S361" s="162">
        <v>5.28</v>
      </c>
      <c r="T361" s="290">
        <v>125537.28</v>
      </c>
      <c r="U361" s="290">
        <v>75322.368</v>
      </c>
      <c r="V361" s="155">
        <v>0.6</v>
      </c>
    </row>
    <row r="362" spans="1:22" s="11" customFormat="1" ht="34.5" thickTop="1">
      <c r="A362" s="220" t="s">
        <v>1169</v>
      </c>
      <c r="B362" s="220"/>
      <c r="C362" s="220" t="s">
        <v>682</v>
      </c>
      <c r="D362" s="220"/>
      <c r="E362" s="220" t="s">
        <v>1116</v>
      </c>
      <c r="F362" s="220"/>
      <c r="G362" s="192" t="s">
        <v>92</v>
      </c>
      <c r="H362" s="220" t="s">
        <v>1292</v>
      </c>
      <c r="I362" s="192">
        <v>4</v>
      </c>
      <c r="J362" s="123" t="s">
        <v>1235</v>
      </c>
      <c r="K362" s="216" t="s">
        <v>1169</v>
      </c>
      <c r="L362" s="216" t="s">
        <v>682</v>
      </c>
      <c r="M362" s="138" t="s">
        <v>1195</v>
      </c>
      <c r="N362" s="123">
        <v>1</v>
      </c>
      <c r="O362" s="156" t="s">
        <v>144</v>
      </c>
      <c r="P362" s="159">
        <v>368</v>
      </c>
      <c r="Q362" s="123">
        <v>1</v>
      </c>
      <c r="R362" s="123" t="s">
        <v>1144</v>
      </c>
      <c r="S362" s="159">
        <v>5.28</v>
      </c>
      <c r="T362" s="291">
        <v>971.52</v>
      </c>
      <c r="U362" s="291">
        <v>582.912</v>
      </c>
      <c r="V362" s="294">
        <v>0.6</v>
      </c>
    </row>
    <row r="363" spans="1:22" s="11" customFormat="1" ht="33.75">
      <c r="A363" s="221"/>
      <c r="B363" s="221"/>
      <c r="C363" s="221"/>
      <c r="D363" s="221"/>
      <c r="E363" s="221"/>
      <c r="F363" s="221"/>
      <c r="G363" s="272"/>
      <c r="H363" s="282"/>
      <c r="I363" s="272"/>
      <c r="J363" s="8" t="s">
        <v>1236</v>
      </c>
      <c r="K363" s="217"/>
      <c r="L363" s="217"/>
      <c r="M363" s="2" t="s">
        <v>1199</v>
      </c>
      <c r="N363" s="8">
        <v>3</v>
      </c>
      <c r="O363" s="14" t="s">
        <v>144</v>
      </c>
      <c r="P363" s="25">
        <v>368</v>
      </c>
      <c r="Q363" s="8">
        <v>1</v>
      </c>
      <c r="R363" s="8" t="s">
        <v>1173</v>
      </c>
      <c r="S363" s="25">
        <v>5.28</v>
      </c>
      <c r="T363" s="289">
        <v>372504.32</v>
      </c>
      <c r="U363" s="289">
        <v>223502.592</v>
      </c>
      <c r="V363" s="293">
        <v>0.6</v>
      </c>
    </row>
    <row r="364" spans="1:22" s="11" customFormat="1" ht="34.5" thickBot="1">
      <c r="A364" s="203"/>
      <c r="B364" s="203"/>
      <c r="C364" s="203"/>
      <c r="D364" s="203"/>
      <c r="E364" s="203"/>
      <c r="F364" s="203"/>
      <c r="G364" s="273"/>
      <c r="H364" s="283"/>
      <c r="I364" s="273"/>
      <c r="J364" s="124" t="s">
        <v>29</v>
      </c>
      <c r="K364" s="218"/>
      <c r="L364" s="218"/>
      <c r="M364" s="131" t="s">
        <v>684</v>
      </c>
      <c r="N364" s="153">
        <v>11</v>
      </c>
      <c r="O364" s="131" t="s">
        <v>144</v>
      </c>
      <c r="P364" s="152">
        <v>368</v>
      </c>
      <c r="Q364" s="153">
        <v>1</v>
      </c>
      <c r="R364" s="153" t="s">
        <v>1173</v>
      </c>
      <c r="S364" s="162">
        <v>5.28</v>
      </c>
      <c r="T364" s="290">
        <v>15544.32</v>
      </c>
      <c r="U364" s="290">
        <v>9326.592</v>
      </c>
      <c r="V364" s="155">
        <v>0.6</v>
      </c>
    </row>
    <row r="365" spans="1:22" s="11" customFormat="1" ht="34.5" thickTop="1">
      <c r="A365" s="220" t="s">
        <v>1169</v>
      </c>
      <c r="B365" s="220"/>
      <c r="C365" s="220" t="s">
        <v>682</v>
      </c>
      <c r="D365" s="220"/>
      <c r="E365" s="220" t="s">
        <v>1116</v>
      </c>
      <c r="F365" s="220"/>
      <c r="G365" s="192" t="s">
        <v>90</v>
      </c>
      <c r="H365" s="220" t="s">
        <v>686</v>
      </c>
      <c r="I365" s="192">
        <v>4</v>
      </c>
      <c r="J365" s="123" t="s">
        <v>104</v>
      </c>
      <c r="K365" s="216" t="s">
        <v>1169</v>
      </c>
      <c r="L365" s="216" t="s">
        <v>682</v>
      </c>
      <c r="M365" s="138" t="s">
        <v>1195</v>
      </c>
      <c r="N365" s="123">
        <v>1</v>
      </c>
      <c r="O365" s="156" t="s">
        <v>136</v>
      </c>
      <c r="P365" s="159">
        <v>448</v>
      </c>
      <c r="Q365" s="123">
        <v>1</v>
      </c>
      <c r="R365" s="123" t="s">
        <v>1144</v>
      </c>
      <c r="S365" s="159">
        <v>9.37</v>
      </c>
      <c r="T365" s="291">
        <v>2098.88</v>
      </c>
      <c r="U365" s="291">
        <v>1259.3279999999997</v>
      </c>
      <c r="V365" s="294">
        <v>0.6</v>
      </c>
    </row>
    <row r="366" spans="1:22" s="11" customFormat="1" ht="33.75">
      <c r="A366" s="221"/>
      <c r="B366" s="221"/>
      <c r="C366" s="221"/>
      <c r="D366" s="221"/>
      <c r="E366" s="221"/>
      <c r="F366" s="221"/>
      <c r="G366" s="272"/>
      <c r="H366" s="282"/>
      <c r="I366" s="272"/>
      <c r="J366" s="8" t="s">
        <v>105</v>
      </c>
      <c r="K366" s="217"/>
      <c r="L366" s="217"/>
      <c r="M366" s="2" t="s">
        <v>1199</v>
      </c>
      <c r="N366" s="8">
        <v>3</v>
      </c>
      <c r="O366" s="14" t="s">
        <v>136</v>
      </c>
      <c r="P366" s="25">
        <v>448</v>
      </c>
      <c r="Q366" s="8">
        <v>1</v>
      </c>
      <c r="R366" s="8" t="s">
        <v>1173</v>
      </c>
      <c r="S366" s="25">
        <v>9.37</v>
      </c>
      <c r="T366" s="289">
        <v>468142.08</v>
      </c>
      <c r="U366" s="289">
        <v>280885.248</v>
      </c>
      <c r="V366" s="293">
        <v>0.6</v>
      </c>
    </row>
    <row r="367" spans="1:22" s="11" customFormat="1" ht="34.5" thickBot="1">
      <c r="A367" s="203"/>
      <c r="B367" s="203"/>
      <c r="C367" s="203"/>
      <c r="D367" s="203"/>
      <c r="E367" s="203"/>
      <c r="F367" s="203"/>
      <c r="G367" s="273"/>
      <c r="H367" s="283"/>
      <c r="I367" s="273"/>
      <c r="J367" s="124" t="s">
        <v>106</v>
      </c>
      <c r="K367" s="218"/>
      <c r="L367" s="218"/>
      <c r="M367" s="131" t="s">
        <v>684</v>
      </c>
      <c r="N367" s="153">
        <v>11</v>
      </c>
      <c r="O367" s="131" t="s">
        <v>136</v>
      </c>
      <c r="P367" s="152">
        <v>448</v>
      </c>
      <c r="Q367" s="153">
        <v>1</v>
      </c>
      <c r="R367" s="153" t="s">
        <v>1173</v>
      </c>
      <c r="S367" s="162">
        <v>9.37</v>
      </c>
      <c r="T367" s="290">
        <v>33582.08</v>
      </c>
      <c r="U367" s="290">
        <v>20149.247999999996</v>
      </c>
      <c r="V367" s="155">
        <v>0.6</v>
      </c>
    </row>
    <row r="368" spans="1:22" s="11" customFormat="1" ht="34.5" thickTop="1">
      <c r="A368" s="220" t="s">
        <v>1169</v>
      </c>
      <c r="B368" s="220"/>
      <c r="C368" s="220" t="s">
        <v>682</v>
      </c>
      <c r="D368" s="220"/>
      <c r="E368" s="220" t="s">
        <v>1116</v>
      </c>
      <c r="F368" s="220"/>
      <c r="G368" s="192" t="s">
        <v>91</v>
      </c>
      <c r="H368" s="220" t="s">
        <v>1293</v>
      </c>
      <c r="I368" s="192">
        <v>4</v>
      </c>
      <c r="J368" s="123" t="s">
        <v>101</v>
      </c>
      <c r="K368" s="216" t="s">
        <v>1169</v>
      </c>
      <c r="L368" s="216" t="s">
        <v>682</v>
      </c>
      <c r="M368" s="138" t="s">
        <v>1195</v>
      </c>
      <c r="N368" s="123">
        <v>1</v>
      </c>
      <c r="O368" s="156" t="s">
        <v>137</v>
      </c>
      <c r="P368" s="159">
        <v>117</v>
      </c>
      <c r="Q368" s="123">
        <v>1</v>
      </c>
      <c r="R368" s="123" t="s">
        <v>1144</v>
      </c>
      <c r="S368" s="159">
        <v>9.37</v>
      </c>
      <c r="T368" s="291">
        <v>548.145</v>
      </c>
      <c r="U368" s="291">
        <v>328.887</v>
      </c>
      <c r="V368" s="294">
        <v>0.6</v>
      </c>
    </row>
    <row r="369" spans="1:22" s="11" customFormat="1" ht="33.75">
      <c r="A369" s="221"/>
      <c r="B369" s="221"/>
      <c r="C369" s="221"/>
      <c r="D369" s="221"/>
      <c r="E369" s="221"/>
      <c r="F369" s="221"/>
      <c r="G369" s="272"/>
      <c r="H369" s="282"/>
      <c r="I369" s="272"/>
      <c r="J369" s="8" t="s">
        <v>102</v>
      </c>
      <c r="K369" s="217"/>
      <c r="L369" s="217"/>
      <c r="M369" s="2" t="s">
        <v>1199</v>
      </c>
      <c r="N369" s="8">
        <v>3</v>
      </c>
      <c r="O369" s="14" t="s">
        <v>137</v>
      </c>
      <c r="P369" s="25">
        <v>117</v>
      </c>
      <c r="Q369" s="8">
        <v>1</v>
      </c>
      <c r="R369" s="8" t="s">
        <v>1173</v>
      </c>
      <c r="S369" s="25">
        <v>9.37</v>
      </c>
      <c r="T369" s="289">
        <v>122260.32</v>
      </c>
      <c r="U369" s="289">
        <v>73356.192</v>
      </c>
      <c r="V369" s="293">
        <v>0.6</v>
      </c>
    </row>
    <row r="370" spans="1:22" s="11" customFormat="1" ht="34.5" thickBot="1">
      <c r="A370" s="203"/>
      <c r="B370" s="203"/>
      <c r="C370" s="203"/>
      <c r="D370" s="203"/>
      <c r="E370" s="203"/>
      <c r="F370" s="203"/>
      <c r="G370" s="273"/>
      <c r="H370" s="283"/>
      <c r="I370" s="273"/>
      <c r="J370" s="124" t="s">
        <v>103</v>
      </c>
      <c r="K370" s="218"/>
      <c r="L370" s="218"/>
      <c r="M370" s="131" t="s">
        <v>684</v>
      </c>
      <c r="N370" s="153">
        <v>11</v>
      </c>
      <c r="O370" s="131" t="s">
        <v>137</v>
      </c>
      <c r="P370" s="152">
        <v>117</v>
      </c>
      <c r="Q370" s="153">
        <v>1</v>
      </c>
      <c r="R370" s="153" t="s">
        <v>1173</v>
      </c>
      <c r="S370" s="162">
        <v>9.37</v>
      </c>
      <c r="T370" s="290">
        <v>8770.32</v>
      </c>
      <c r="U370" s="290">
        <v>5262.192</v>
      </c>
      <c r="V370" s="155">
        <v>0.6</v>
      </c>
    </row>
    <row r="371" spans="1:22" s="11" customFormat="1" ht="34.5" thickTop="1">
      <c r="A371" s="220" t="s">
        <v>1169</v>
      </c>
      <c r="B371" s="220"/>
      <c r="C371" s="220" t="s">
        <v>682</v>
      </c>
      <c r="D371" s="220"/>
      <c r="E371" s="220" t="s">
        <v>1116</v>
      </c>
      <c r="F371" s="220"/>
      <c r="G371" s="192" t="s">
        <v>93</v>
      </c>
      <c r="H371" s="220" t="s">
        <v>687</v>
      </c>
      <c r="I371" s="192">
        <v>4</v>
      </c>
      <c r="J371" s="123" t="s">
        <v>98</v>
      </c>
      <c r="K371" s="216" t="s">
        <v>1169</v>
      </c>
      <c r="L371" s="216" t="s">
        <v>682</v>
      </c>
      <c r="M371" s="138" t="s">
        <v>1195</v>
      </c>
      <c r="N371" s="123">
        <v>1</v>
      </c>
      <c r="O371" s="156" t="s">
        <v>138</v>
      </c>
      <c r="P371" s="159">
        <v>228</v>
      </c>
      <c r="Q371" s="123">
        <v>1</v>
      </c>
      <c r="R371" s="123" t="s">
        <v>1144</v>
      </c>
      <c r="S371" s="159">
        <v>5.28</v>
      </c>
      <c r="T371" s="291">
        <v>601.92</v>
      </c>
      <c r="U371" s="291">
        <v>361.15200000000004</v>
      </c>
      <c r="V371" s="294">
        <v>0.6</v>
      </c>
    </row>
    <row r="372" spans="1:22" s="11" customFormat="1" ht="33.75">
      <c r="A372" s="221"/>
      <c r="B372" s="221"/>
      <c r="C372" s="221"/>
      <c r="D372" s="221"/>
      <c r="E372" s="221"/>
      <c r="F372" s="221"/>
      <c r="G372" s="272"/>
      <c r="H372" s="282"/>
      <c r="I372" s="272"/>
      <c r="J372" s="8" t="s">
        <v>99</v>
      </c>
      <c r="K372" s="217"/>
      <c r="L372" s="217"/>
      <c r="M372" s="2" t="s">
        <v>1199</v>
      </c>
      <c r="N372" s="8">
        <v>3</v>
      </c>
      <c r="O372" s="14" t="s">
        <v>138</v>
      </c>
      <c r="P372" s="25">
        <v>228</v>
      </c>
      <c r="Q372" s="8">
        <v>1</v>
      </c>
      <c r="R372" s="8" t="s">
        <v>1173</v>
      </c>
      <c r="S372" s="25">
        <v>5.28</v>
      </c>
      <c r="T372" s="289">
        <v>230790.72</v>
      </c>
      <c r="U372" s="289">
        <v>138474.432</v>
      </c>
      <c r="V372" s="293">
        <v>0.6</v>
      </c>
    </row>
    <row r="373" spans="1:22" s="11" customFormat="1" ht="34.5" thickBot="1">
      <c r="A373" s="203"/>
      <c r="B373" s="203"/>
      <c r="C373" s="203"/>
      <c r="D373" s="203"/>
      <c r="E373" s="203"/>
      <c r="F373" s="203"/>
      <c r="G373" s="273"/>
      <c r="H373" s="283"/>
      <c r="I373" s="273"/>
      <c r="J373" s="124" t="s">
        <v>100</v>
      </c>
      <c r="K373" s="218"/>
      <c r="L373" s="218"/>
      <c r="M373" s="131" t="s">
        <v>684</v>
      </c>
      <c r="N373" s="153">
        <v>11</v>
      </c>
      <c r="O373" s="131" t="s">
        <v>138</v>
      </c>
      <c r="P373" s="163">
        <v>228</v>
      </c>
      <c r="Q373" s="153">
        <v>1</v>
      </c>
      <c r="R373" s="153" t="s">
        <v>1173</v>
      </c>
      <c r="S373" s="162">
        <v>5.28</v>
      </c>
      <c r="T373" s="290">
        <v>9630.72</v>
      </c>
      <c r="U373" s="290">
        <v>5778.432000000001</v>
      </c>
      <c r="V373" s="155">
        <v>0.6</v>
      </c>
    </row>
    <row r="374" spans="1:22" s="11" customFormat="1" ht="34.5" thickTop="1">
      <c r="A374" s="220" t="s">
        <v>1169</v>
      </c>
      <c r="B374" s="220"/>
      <c r="C374" s="220" t="s">
        <v>682</v>
      </c>
      <c r="D374" s="220"/>
      <c r="E374" s="220" t="s">
        <v>1116</v>
      </c>
      <c r="F374" s="220"/>
      <c r="G374" s="192" t="s">
        <v>94</v>
      </c>
      <c r="H374" s="220" t="s">
        <v>1294</v>
      </c>
      <c r="I374" s="192">
        <v>4</v>
      </c>
      <c r="J374" s="123" t="s">
        <v>95</v>
      </c>
      <c r="K374" s="216" t="s">
        <v>1169</v>
      </c>
      <c r="L374" s="216" t="s">
        <v>682</v>
      </c>
      <c r="M374" s="138" t="s">
        <v>1195</v>
      </c>
      <c r="N374" s="123">
        <v>1</v>
      </c>
      <c r="O374" s="156" t="s">
        <v>138</v>
      </c>
      <c r="P374" s="159">
        <v>87</v>
      </c>
      <c r="Q374" s="123">
        <v>1</v>
      </c>
      <c r="R374" s="123" t="s">
        <v>1144</v>
      </c>
      <c r="S374" s="159">
        <v>5.28</v>
      </c>
      <c r="T374" s="291">
        <v>229.68</v>
      </c>
      <c r="U374" s="291">
        <v>137.808</v>
      </c>
      <c r="V374" s="294">
        <v>0.6</v>
      </c>
    </row>
    <row r="375" spans="1:22" s="11" customFormat="1" ht="33.75">
      <c r="A375" s="221"/>
      <c r="B375" s="221"/>
      <c r="C375" s="221"/>
      <c r="D375" s="221"/>
      <c r="E375" s="221"/>
      <c r="F375" s="221"/>
      <c r="G375" s="272"/>
      <c r="H375" s="282"/>
      <c r="I375" s="272"/>
      <c r="J375" s="8" t="s">
        <v>96</v>
      </c>
      <c r="K375" s="217"/>
      <c r="L375" s="217"/>
      <c r="M375" s="2" t="s">
        <v>1199</v>
      </c>
      <c r="N375" s="8">
        <v>3</v>
      </c>
      <c r="O375" s="14" t="s">
        <v>138</v>
      </c>
      <c r="P375" s="25">
        <v>87</v>
      </c>
      <c r="Q375" s="8">
        <v>1</v>
      </c>
      <c r="R375" s="8" t="s">
        <v>1173</v>
      </c>
      <c r="S375" s="25">
        <v>5.28</v>
      </c>
      <c r="T375" s="289">
        <v>88064.88</v>
      </c>
      <c r="U375" s="289">
        <v>52838.928</v>
      </c>
      <c r="V375" s="293">
        <v>0.6</v>
      </c>
    </row>
    <row r="376" spans="1:22" s="11" customFormat="1" ht="34.5" thickBot="1">
      <c r="A376" s="203"/>
      <c r="B376" s="203"/>
      <c r="C376" s="203"/>
      <c r="D376" s="203"/>
      <c r="E376" s="203"/>
      <c r="F376" s="203"/>
      <c r="G376" s="273"/>
      <c r="H376" s="283"/>
      <c r="I376" s="273"/>
      <c r="J376" s="124" t="s">
        <v>97</v>
      </c>
      <c r="K376" s="218"/>
      <c r="L376" s="218"/>
      <c r="M376" s="131" t="s">
        <v>684</v>
      </c>
      <c r="N376" s="153">
        <v>11</v>
      </c>
      <c r="O376" s="131" t="s">
        <v>138</v>
      </c>
      <c r="P376" s="152">
        <v>87</v>
      </c>
      <c r="Q376" s="153">
        <v>1</v>
      </c>
      <c r="R376" s="153" t="s">
        <v>1173</v>
      </c>
      <c r="S376" s="162">
        <v>5.28</v>
      </c>
      <c r="T376" s="290">
        <v>3674.88</v>
      </c>
      <c r="U376" s="290">
        <v>2204.928</v>
      </c>
      <c r="V376" s="155">
        <v>0.6</v>
      </c>
    </row>
    <row r="377" spans="1:22" s="11" customFormat="1" ht="57" thickTop="1">
      <c r="A377" s="220" t="s">
        <v>1169</v>
      </c>
      <c r="B377" s="220"/>
      <c r="C377" s="220" t="s">
        <v>1200</v>
      </c>
      <c r="D377" s="220"/>
      <c r="E377" s="220" t="s">
        <v>1116</v>
      </c>
      <c r="F377" s="220" t="s">
        <v>1172</v>
      </c>
      <c r="G377" s="192" t="s">
        <v>165</v>
      </c>
      <c r="H377" s="220" t="s">
        <v>1295</v>
      </c>
      <c r="I377" s="192">
        <v>2</v>
      </c>
      <c r="J377" s="123" t="s">
        <v>167</v>
      </c>
      <c r="K377" s="216" t="s">
        <v>1169</v>
      </c>
      <c r="L377" s="216" t="s">
        <v>1200</v>
      </c>
      <c r="M377" s="138" t="s">
        <v>688</v>
      </c>
      <c r="N377" s="123">
        <v>1</v>
      </c>
      <c r="O377" s="156" t="s">
        <v>141</v>
      </c>
      <c r="P377" s="159">
        <v>515</v>
      </c>
      <c r="Q377" s="123">
        <v>1</v>
      </c>
      <c r="R377" s="123" t="s">
        <v>1144</v>
      </c>
      <c r="S377" s="159">
        <v>9.37</v>
      </c>
      <c r="T377" s="291">
        <v>9651.1</v>
      </c>
      <c r="U377" s="291">
        <v>5790.66</v>
      </c>
      <c r="V377" s="294">
        <v>0.6</v>
      </c>
    </row>
    <row r="378" spans="1:22" s="11" customFormat="1" ht="33.75">
      <c r="A378" s="221"/>
      <c r="B378" s="221"/>
      <c r="C378" s="221"/>
      <c r="D378" s="221"/>
      <c r="E378" s="221"/>
      <c r="F378" s="221"/>
      <c r="G378" s="272"/>
      <c r="H378" s="221"/>
      <c r="I378" s="272"/>
      <c r="J378" s="8" t="s">
        <v>168</v>
      </c>
      <c r="K378" s="217"/>
      <c r="L378" s="217"/>
      <c r="M378" s="2" t="s">
        <v>1201</v>
      </c>
      <c r="N378" s="8">
        <v>9</v>
      </c>
      <c r="O378" s="14" t="s">
        <v>141</v>
      </c>
      <c r="P378" s="25">
        <v>515</v>
      </c>
      <c r="Q378" s="8">
        <v>1</v>
      </c>
      <c r="R378" s="8" t="s">
        <v>1173</v>
      </c>
      <c r="S378" s="25">
        <v>9.37</v>
      </c>
      <c r="T378" s="289">
        <v>518.605</v>
      </c>
      <c r="U378" s="289">
        <v>311.16299999999995</v>
      </c>
      <c r="V378" s="293">
        <v>0.6</v>
      </c>
    </row>
    <row r="379" spans="1:22" s="11" customFormat="1" ht="33.75">
      <c r="A379" s="221"/>
      <c r="B379" s="221"/>
      <c r="C379" s="221"/>
      <c r="D379" s="221"/>
      <c r="E379" s="221"/>
      <c r="F379" s="221"/>
      <c r="G379" s="272"/>
      <c r="H379" s="221"/>
      <c r="I379" s="272"/>
      <c r="J379" s="8" t="s">
        <v>169</v>
      </c>
      <c r="K379" s="217"/>
      <c r="L379" s="217"/>
      <c r="M379" s="2" t="s">
        <v>689</v>
      </c>
      <c r="N379" s="8">
        <v>10</v>
      </c>
      <c r="O379" s="14" t="s">
        <v>141</v>
      </c>
      <c r="P379" s="25">
        <v>515</v>
      </c>
      <c r="Q379" s="8">
        <v>1</v>
      </c>
      <c r="R379" s="8" t="s">
        <v>1173</v>
      </c>
      <c r="S379" s="25">
        <v>9.37</v>
      </c>
      <c r="T379" s="289">
        <v>3097.21</v>
      </c>
      <c r="U379" s="289">
        <v>1858.3259999999996</v>
      </c>
      <c r="V379" s="293">
        <v>0.6</v>
      </c>
    </row>
    <row r="380" spans="1:22" s="11" customFormat="1" ht="33.75">
      <c r="A380" s="221"/>
      <c r="B380" s="221"/>
      <c r="C380" s="221"/>
      <c r="D380" s="221"/>
      <c r="E380" s="221"/>
      <c r="F380" s="221"/>
      <c r="G380" s="272"/>
      <c r="H380" s="221"/>
      <c r="I380" s="272"/>
      <c r="J380" s="8" t="s">
        <v>170</v>
      </c>
      <c r="K380" s="217"/>
      <c r="L380" s="217"/>
      <c r="M380" s="2" t="s">
        <v>1202</v>
      </c>
      <c r="N380" s="8">
        <v>3</v>
      </c>
      <c r="O380" s="14" t="s">
        <v>141</v>
      </c>
      <c r="P380" s="25">
        <v>515</v>
      </c>
      <c r="Q380" s="8">
        <v>1</v>
      </c>
      <c r="R380" s="8" t="s">
        <v>1173</v>
      </c>
      <c r="S380" s="25">
        <v>9.37</v>
      </c>
      <c r="T380" s="289">
        <v>641154.4</v>
      </c>
      <c r="U380" s="289">
        <v>384692.64</v>
      </c>
      <c r="V380" s="293">
        <v>0.6</v>
      </c>
    </row>
    <row r="381" spans="1:22" s="11" customFormat="1" ht="33.75">
      <c r="A381" s="221"/>
      <c r="B381" s="221"/>
      <c r="C381" s="221"/>
      <c r="D381" s="221"/>
      <c r="E381" s="221"/>
      <c r="F381" s="221"/>
      <c r="G381" s="272"/>
      <c r="H381" s="221"/>
      <c r="I381" s="272"/>
      <c r="J381" s="8" t="s">
        <v>171</v>
      </c>
      <c r="K381" s="217"/>
      <c r="L381" s="217"/>
      <c r="M381" s="2" t="s">
        <v>1203</v>
      </c>
      <c r="N381" s="8">
        <v>6</v>
      </c>
      <c r="O381" s="14" t="s">
        <v>141</v>
      </c>
      <c r="P381" s="25">
        <v>515</v>
      </c>
      <c r="Q381" s="8">
        <v>1</v>
      </c>
      <c r="R381" s="8" t="s">
        <v>1144</v>
      </c>
      <c r="S381" s="25">
        <v>9.37</v>
      </c>
      <c r="T381" s="289">
        <v>38604.4</v>
      </c>
      <c r="U381" s="289">
        <v>23162.64</v>
      </c>
      <c r="V381" s="293">
        <v>0.6</v>
      </c>
    </row>
    <row r="382" spans="1:22" s="11" customFormat="1" ht="34.5" thickBot="1">
      <c r="A382" s="203"/>
      <c r="B382" s="203"/>
      <c r="C382" s="203"/>
      <c r="D382" s="203"/>
      <c r="E382" s="203"/>
      <c r="F382" s="203"/>
      <c r="G382" s="273"/>
      <c r="H382" s="203"/>
      <c r="I382" s="273"/>
      <c r="J382" s="124" t="s">
        <v>172</v>
      </c>
      <c r="K382" s="218"/>
      <c r="L382" s="218"/>
      <c r="M382" s="131" t="s">
        <v>690</v>
      </c>
      <c r="N382" s="153">
        <v>10</v>
      </c>
      <c r="O382" s="131" t="s">
        <v>141</v>
      </c>
      <c r="P382" s="152">
        <v>515</v>
      </c>
      <c r="Q382" s="153">
        <v>1</v>
      </c>
      <c r="R382" s="153" t="s">
        <v>1173</v>
      </c>
      <c r="S382" s="162">
        <v>9.37</v>
      </c>
      <c r="T382" s="290">
        <v>5546.55</v>
      </c>
      <c r="U382" s="290">
        <v>3327.93</v>
      </c>
      <c r="V382" s="155">
        <v>0.6</v>
      </c>
    </row>
    <row r="383" spans="1:22" s="11" customFormat="1" ht="57" thickTop="1">
      <c r="A383" s="220" t="s">
        <v>1169</v>
      </c>
      <c r="B383" s="220"/>
      <c r="C383" s="220" t="s">
        <v>1200</v>
      </c>
      <c r="D383" s="220"/>
      <c r="E383" s="220" t="s">
        <v>1116</v>
      </c>
      <c r="F383" s="220" t="s">
        <v>1172</v>
      </c>
      <c r="G383" s="192" t="s">
        <v>166</v>
      </c>
      <c r="H383" s="220" t="s">
        <v>1296</v>
      </c>
      <c r="I383" s="192">
        <v>2</v>
      </c>
      <c r="J383" s="123" t="s">
        <v>173</v>
      </c>
      <c r="K383" s="216" t="s">
        <v>1169</v>
      </c>
      <c r="L383" s="216" t="s">
        <v>1200</v>
      </c>
      <c r="M383" s="138" t="s">
        <v>688</v>
      </c>
      <c r="N383" s="123">
        <v>1</v>
      </c>
      <c r="O383" s="156" t="s">
        <v>142</v>
      </c>
      <c r="P383" s="159">
        <v>20</v>
      </c>
      <c r="Q383" s="123">
        <v>1</v>
      </c>
      <c r="R383" s="123" t="s">
        <v>1144</v>
      </c>
      <c r="S383" s="159">
        <v>9.37</v>
      </c>
      <c r="T383" s="291">
        <v>374.8</v>
      </c>
      <c r="U383" s="291">
        <v>224.88</v>
      </c>
      <c r="V383" s="294">
        <v>0.6</v>
      </c>
    </row>
    <row r="384" spans="1:22" s="11" customFormat="1" ht="33.75">
      <c r="A384" s="221"/>
      <c r="B384" s="221"/>
      <c r="C384" s="221"/>
      <c r="D384" s="221"/>
      <c r="E384" s="221"/>
      <c r="F384" s="221"/>
      <c r="G384" s="272"/>
      <c r="H384" s="221"/>
      <c r="I384" s="272"/>
      <c r="J384" s="8" t="s">
        <v>174</v>
      </c>
      <c r="K384" s="217"/>
      <c r="L384" s="217"/>
      <c r="M384" s="2" t="s">
        <v>1201</v>
      </c>
      <c r="N384" s="8">
        <v>9</v>
      </c>
      <c r="O384" s="14" t="s">
        <v>142</v>
      </c>
      <c r="P384" s="25">
        <v>20</v>
      </c>
      <c r="Q384" s="8">
        <v>1</v>
      </c>
      <c r="R384" s="8" t="s">
        <v>1173</v>
      </c>
      <c r="S384" s="25">
        <v>9.37</v>
      </c>
      <c r="T384" s="289">
        <v>20.14</v>
      </c>
      <c r="U384" s="289">
        <v>12.083999999999998</v>
      </c>
      <c r="V384" s="293">
        <v>0.6</v>
      </c>
    </row>
    <row r="385" spans="1:22" s="11" customFormat="1" ht="33.75">
      <c r="A385" s="221"/>
      <c r="B385" s="221"/>
      <c r="C385" s="221"/>
      <c r="D385" s="221"/>
      <c r="E385" s="221"/>
      <c r="F385" s="221"/>
      <c r="G385" s="272"/>
      <c r="H385" s="221"/>
      <c r="I385" s="272"/>
      <c r="J385" s="8" t="s">
        <v>175</v>
      </c>
      <c r="K385" s="217"/>
      <c r="L385" s="217"/>
      <c r="M385" s="2" t="s">
        <v>689</v>
      </c>
      <c r="N385" s="8">
        <v>10</v>
      </c>
      <c r="O385" s="14" t="s">
        <v>142</v>
      </c>
      <c r="P385" s="25">
        <v>20</v>
      </c>
      <c r="Q385" s="8">
        <v>1</v>
      </c>
      <c r="R385" s="8" t="s">
        <v>1173</v>
      </c>
      <c r="S385" s="25">
        <v>9.37</v>
      </c>
      <c r="T385" s="289">
        <v>120.28</v>
      </c>
      <c r="U385" s="289">
        <v>72.16799999999999</v>
      </c>
      <c r="V385" s="293">
        <v>0.6</v>
      </c>
    </row>
    <row r="386" spans="1:22" s="11" customFormat="1" ht="33.75">
      <c r="A386" s="221"/>
      <c r="B386" s="221"/>
      <c r="C386" s="221"/>
      <c r="D386" s="221"/>
      <c r="E386" s="221"/>
      <c r="F386" s="221"/>
      <c r="G386" s="272"/>
      <c r="H386" s="221"/>
      <c r="I386" s="272"/>
      <c r="J386" s="8" t="s">
        <v>176</v>
      </c>
      <c r="K386" s="217"/>
      <c r="L386" s="217"/>
      <c r="M386" s="2" t="s">
        <v>1202</v>
      </c>
      <c r="N386" s="8">
        <v>3</v>
      </c>
      <c r="O386" s="14" t="s">
        <v>142</v>
      </c>
      <c r="P386" s="25">
        <v>20</v>
      </c>
      <c r="Q386" s="8">
        <v>1</v>
      </c>
      <c r="R386" s="8" t="s">
        <v>1173</v>
      </c>
      <c r="S386" s="25">
        <v>9.37</v>
      </c>
      <c r="T386" s="289">
        <v>24899.2</v>
      </c>
      <c r="U386" s="289">
        <v>14939.52</v>
      </c>
      <c r="V386" s="293">
        <v>0.6</v>
      </c>
    </row>
    <row r="387" spans="1:22" s="11" customFormat="1" ht="33.75">
      <c r="A387" s="221"/>
      <c r="B387" s="221"/>
      <c r="C387" s="221"/>
      <c r="D387" s="221"/>
      <c r="E387" s="221"/>
      <c r="F387" s="221"/>
      <c r="G387" s="272"/>
      <c r="H387" s="221"/>
      <c r="I387" s="272"/>
      <c r="J387" s="8" t="s">
        <v>177</v>
      </c>
      <c r="K387" s="217"/>
      <c r="L387" s="217"/>
      <c r="M387" s="2" t="s">
        <v>1203</v>
      </c>
      <c r="N387" s="8">
        <v>6</v>
      </c>
      <c r="O387" s="14" t="s">
        <v>142</v>
      </c>
      <c r="P387" s="25">
        <v>20</v>
      </c>
      <c r="Q387" s="8">
        <v>1</v>
      </c>
      <c r="R387" s="8" t="s">
        <v>1144</v>
      </c>
      <c r="S387" s="25">
        <v>9.37</v>
      </c>
      <c r="T387" s="289">
        <v>1499.2</v>
      </c>
      <c r="U387" s="289">
        <v>899.52</v>
      </c>
      <c r="V387" s="293">
        <v>0.6</v>
      </c>
    </row>
    <row r="388" spans="1:22" s="11" customFormat="1" ht="34.5" thickBot="1">
      <c r="A388" s="203"/>
      <c r="B388" s="203"/>
      <c r="C388" s="203"/>
      <c r="D388" s="203"/>
      <c r="E388" s="203"/>
      <c r="F388" s="203"/>
      <c r="G388" s="273"/>
      <c r="H388" s="203"/>
      <c r="I388" s="273"/>
      <c r="J388" s="124" t="s">
        <v>178</v>
      </c>
      <c r="K388" s="218"/>
      <c r="L388" s="218"/>
      <c r="M388" s="131" t="s">
        <v>690</v>
      </c>
      <c r="N388" s="153">
        <v>10</v>
      </c>
      <c r="O388" s="131" t="s">
        <v>142</v>
      </c>
      <c r="P388" s="152">
        <v>20</v>
      </c>
      <c r="Q388" s="153">
        <v>1</v>
      </c>
      <c r="R388" s="153" t="s">
        <v>1173</v>
      </c>
      <c r="S388" s="162">
        <v>9.37</v>
      </c>
      <c r="T388" s="290">
        <v>215.4</v>
      </c>
      <c r="U388" s="290">
        <v>129.24</v>
      </c>
      <c r="V388" s="155">
        <v>0.6</v>
      </c>
    </row>
    <row r="389" spans="1:22" s="11" customFormat="1" ht="57" thickTop="1">
      <c r="A389" s="220" t="s">
        <v>1169</v>
      </c>
      <c r="B389" s="220"/>
      <c r="C389" s="220" t="s">
        <v>1200</v>
      </c>
      <c r="D389" s="220"/>
      <c r="E389" s="220" t="s">
        <v>1116</v>
      </c>
      <c r="F389" s="220" t="s">
        <v>669</v>
      </c>
      <c r="G389" s="192" t="s">
        <v>179</v>
      </c>
      <c r="H389" s="220" t="s">
        <v>1297</v>
      </c>
      <c r="I389" s="192">
        <v>2</v>
      </c>
      <c r="J389" s="123" t="s">
        <v>181</v>
      </c>
      <c r="K389" s="216" t="s">
        <v>1169</v>
      </c>
      <c r="L389" s="216" t="s">
        <v>1200</v>
      </c>
      <c r="M389" s="138" t="s">
        <v>688</v>
      </c>
      <c r="N389" s="123">
        <v>1</v>
      </c>
      <c r="O389" s="156" t="s">
        <v>143</v>
      </c>
      <c r="P389" s="159">
        <v>2972</v>
      </c>
      <c r="Q389" s="123">
        <v>1</v>
      </c>
      <c r="R389" s="123" t="s">
        <v>1144</v>
      </c>
      <c r="S389" s="159">
        <v>9.37</v>
      </c>
      <c r="T389" s="291">
        <v>55695.28</v>
      </c>
      <c r="U389" s="291">
        <v>33417.168</v>
      </c>
      <c r="V389" s="294">
        <v>0.6</v>
      </c>
    </row>
    <row r="390" spans="1:22" s="11" customFormat="1" ht="33.75">
      <c r="A390" s="221"/>
      <c r="B390" s="221"/>
      <c r="C390" s="221"/>
      <c r="D390" s="221"/>
      <c r="E390" s="221"/>
      <c r="F390" s="221"/>
      <c r="G390" s="272"/>
      <c r="H390" s="221"/>
      <c r="I390" s="272"/>
      <c r="J390" s="8" t="s">
        <v>182</v>
      </c>
      <c r="K390" s="217"/>
      <c r="L390" s="217"/>
      <c r="M390" s="2" t="s">
        <v>1201</v>
      </c>
      <c r="N390" s="8">
        <v>9</v>
      </c>
      <c r="O390" s="14" t="s">
        <v>143</v>
      </c>
      <c r="P390" s="25">
        <v>2972</v>
      </c>
      <c r="Q390" s="8">
        <v>1</v>
      </c>
      <c r="R390" s="8" t="s">
        <v>1173</v>
      </c>
      <c r="S390" s="25">
        <v>9.37</v>
      </c>
      <c r="T390" s="289">
        <v>2992.8039999999996</v>
      </c>
      <c r="U390" s="289">
        <v>1795.6823999999997</v>
      </c>
      <c r="V390" s="293">
        <v>0.6</v>
      </c>
    </row>
    <row r="391" spans="1:22" s="11" customFormat="1" ht="33.75">
      <c r="A391" s="221"/>
      <c r="B391" s="221"/>
      <c r="C391" s="221"/>
      <c r="D391" s="221"/>
      <c r="E391" s="221"/>
      <c r="F391" s="221"/>
      <c r="G391" s="272"/>
      <c r="H391" s="221"/>
      <c r="I391" s="272"/>
      <c r="J391" s="8" t="s">
        <v>183</v>
      </c>
      <c r="K391" s="217"/>
      <c r="L391" s="217"/>
      <c r="M391" s="2" t="s">
        <v>689</v>
      </c>
      <c r="N391" s="8">
        <v>10</v>
      </c>
      <c r="O391" s="14" t="s">
        <v>143</v>
      </c>
      <c r="P391" s="25">
        <v>2972</v>
      </c>
      <c r="Q391" s="8">
        <v>1</v>
      </c>
      <c r="R391" s="8" t="s">
        <v>1173</v>
      </c>
      <c r="S391" s="25">
        <v>9.37</v>
      </c>
      <c r="T391" s="289">
        <v>17873.607999999997</v>
      </c>
      <c r="U391" s="289">
        <v>10724.164799999997</v>
      </c>
      <c r="V391" s="293">
        <v>0.6</v>
      </c>
    </row>
    <row r="392" spans="1:22" s="11" customFormat="1" ht="33.75">
      <c r="A392" s="221"/>
      <c r="B392" s="221"/>
      <c r="C392" s="221"/>
      <c r="D392" s="221"/>
      <c r="E392" s="221"/>
      <c r="F392" s="221"/>
      <c r="G392" s="272"/>
      <c r="H392" s="221"/>
      <c r="I392" s="272"/>
      <c r="J392" s="8" t="s">
        <v>184</v>
      </c>
      <c r="K392" s="217"/>
      <c r="L392" s="217"/>
      <c r="M392" s="2" t="s">
        <v>1202</v>
      </c>
      <c r="N392" s="8">
        <v>3</v>
      </c>
      <c r="O392" s="14" t="s">
        <v>143</v>
      </c>
      <c r="P392" s="25">
        <v>2972</v>
      </c>
      <c r="Q392" s="8">
        <v>1</v>
      </c>
      <c r="R392" s="8" t="s">
        <v>1173</v>
      </c>
      <c r="S392" s="25">
        <v>9.37</v>
      </c>
      <c r="T392" s="289">
        <v>3700021.12</v>
      </c>
      <c r="U392" s="289">
        <v>2220012.672</v>
      </c>
      <c r="V392" s="293">
        <v>0.6</v>
      </c>
    </row>
    <row r="393" spans="1:22" s="11" customFormat="1" ht="33.75">
      <c r="A393" s="221"/>
      <c r="B393" s="221"/>
      <c r="C393" s="221"/>
      <c r="D393" s="221"/>
      <c r="E393" s="221"/>
      <c r="F393" s="221"/>
      <c r="G393" s="272"/>
      <c r="H393" s="221"/>
      <c r="I393" s="272"/>
      <c r="J393" s="8" t="s">
        <v>185</v>
      </c>
      <c r="K393" s="217"/>
      <c r="L393" s="217"/>
      <c r="M393" s="2" t="s">
        <v>1203</v>
      </c>
      <c r="N393" s="8">
        <v>6</v>
      </c>
      <c r="O393" s="14" t="s">
        <v>143</v>
      </c>
      <c r="P393" s="25">
        <v>2972</v>
      </c>
      <c r="Q393" s="8">
        <v>1</v>
      </c>
      <c r="R393" s="8" t="s">
        <v>1144</v>
      </c>
      <c r="S393" s="25">
        <v>9.37</v>
      </c>
      <c r="T393" s="289">
        <v>222781.12</v>
      </c>
      <c r="U393" s="289">
        <v>133668.672</v>
      </c>
      <c r="V393" s="293">
        <v>0.6</v>
      </c>
    </row>
    <row r="394" spans="1:22" s="11" customFormat="1" ht="34.5" thickBot="1">
      <c r="A394" s="203"/>
      <c r="B394" s="203"/>
      <c r="C394" s="203"/>
      <c r="D394" s="203"/>
      <c r="E394" s="203"/>
      <c r="F394" s="203"/>
      <c r="G394" s="273"/>
      <c r="H394" s="203"/>
      <c r="I394" s="273"/>
      <c r="J394" s="124" t="s">
        <v>186</v>
      </c>
      <c r="K394" s="218"/>
      <c r="L394" s="218"/>
      <c r="M394" s="131" t="s">
        <v>690</v>
      </c>
      <c r="N394" s="153">
        <v>10</v>
      </c>
      <c r="O394" s="131" t="s">
        <v>143</v>
      </c>
      <c r="P394" s="152">
        <v>2972</v>
      </c>
      <c r="Q394" s="153">
        <v>1</v>
      </c>
      <c r="R394" s="153" t="s">
        <v>1173</v>
      </c>
      <c r="S394" s="162">
        <v>9.37</v>
      </c>
      <c r="T394" s="290">
        <v>32008.44</v>
      </c>
      <c r="U394" s="290">
        <v>19205.064</v>
      </c>
      <c r="V394" s="155">
        <v>0.6</v>
      </c>
    </row>
    <row r="395" spans="1:22" s="11" customFormat="1" ht="57" thickTop="1">
      <c r="A395" s="220" t="s">
        <v>1169</v>
      </c>
      <c r="B395" s="220"/>
      <c r="C395" s="220" t="s">
        <v>1200</v>
      </c>
      <c r="D395" s="220"/>
      <c r="E395" s="220" t="s">
        <v>1116</v>
      </c>
      <c r="F395" s="220" t="s">
        <v>1172</v>
      </c>
      <c r="G395" s="192" t="s">
        <v>180</v>
      </c>
      <c r="H395" s="220" t="s">
        <v>1298</v>
      </c>
      <c r="I395" s="192">
        <v>2</v>
      </c>
      <c r="J395" s="123" t="s">
        <v>187</v>
      </c>
      <c r="K395" s="216" t="s">
        <v>1169</v>
      </c>
      <c r="L395" s="216" t="s">
        <v>1200</v>
      </c>
      <c r="M395" s="138" t="s">
        <v>688</v>
      </c>
      <c r="N395" s="123">
        <v>1</v>
      </c>
      <c r="O395" s="156" t="s">
        <v>144</v>
      </c>
      <c r="P395" s="159">
        <v>368</v>
      </c>
      <c r="Q395" s="123">
        <v>1</v>
      </c>
      <c r="R395" s="123" t="s">
        <v>1144</v>
      </c>
      <c r="S395" s="159">
        <v>9.37</v>
      </c>
      <c r="T395" s="291">
        <v>6896.32</v>
      </c>
      <c r="U395" s="291">
        <v>4137.7919999999995</v>
      </c>
      <c r="V395" s="294">
        <v>0.6</v>
      </c>
    </row>
    <row r="396" spans="1:22" s="11" customFormat="1" ht="33.75">
      <c r="A396" s="221"/>
      <c r="B396" s="221"/>
      <c r="C396" s="221"/>
      <c r="D396" s="221"/>
      <c r="E396" s="221"/>
      <c r="F396" s="221"/>
      <c r="G396" s="272"/>
      <c r="H396" s="221"/>
      <c r="I396" s="272"/>
      <c r="J396" s="8" t="s">
        <v>188</v>
      </c>
      <c r="K396" s="217"/>
      <c r="L396" s="217"/>
      <c r="M396" s="2" t="s">
        <v>1201</v>
      </c>
      <c r="N396" s="8">
        <v>9</v>
      </c>
      <c r="O396" s="14" t="s">
        <v>144</v>
      </c>
      <c r="P396" s="25">
        <v>368</v>
      </c>
      <c r="Q396" s="8">
        <v>1</v>
      </c>
      <c r="R396" s="8" t="s">
        <v>1173</v>
      </c>
      <c r="S396" s="25">
        <v>9.37</v>
      </c>
      <c r="T396" s="289">
        <v>370.57599999999996</v>
      </c>
      <c r="U396" s="289">
        <v>222.34559999999996</v>
      </c>
      <c r="V396" s="293">
        <v>0.6</v>
      </c>
    </row>
    <row r="397" spans="1:22" s="11" customFormat="1" ht="33.75">
      <c r="A397" s="221"/>
      <c r="B397" s="221"/>
      <c r="C397" s="221"/>
      <c r="D397" s="221"/>
      <c r="E397" s="221"/>
      <c r="F397" s="221"/>
      <c r="G397" s="272"/>
      <c r="H397" s="221"/>
      <c r="I397" s="272"/>
      <c r="J397" s="8" t="s">
        <v>189</v>
      </c>
      <c r="K397" s="217"/>
      <c r="L397" s="217"/>
      <c r="M397" s="2" t="s">
        <v>689</v>
      </c>
      <c r="N397" s="8">
        <v>10</v>
      </c>
      <c r="O397" s="14" t="s">
        <v>144</v>
      </c>
      <c r="P397" s="25">
        <v>368</v>
      </c>
      <c r="Q397" s="8">
        <v>1</v>
      </c>
      <c r="R397" s="8" t="s">
        <v>1173</v>
      </c>
      <c r="S397" s="25">
        <v>9.37</v>
      </c>
      <c r="T397" s="289">
        <v>2213.1519999999996</v>
      </c>
      <c r="U397" s="289">
        <v>1327.8911999999998</v>
      </c>
      <c r="V397" s="293">
        <v>0.6</v>
      </c>
    </row>
    <row r="398" spans="1:22" s="11" customFormat="1" ht="33.75">
      <c r="A398" s="221"/>
      <c r="B398" s="221"/>
      <c r="C398" s="221"/>
      <c r="D398" s="221"/>
      <c r="E398" s="221"/>
      <c r="F398" s="221"/>
      <c r="G398" s="272"/>
      <c r="H398" s="221"/>
      <c r="I398" s="272"/>
      <c r="J398" s="8" t="s">
        <v>190</v>
      </c>
      <c r="K398" s="217"/>
      <c r="L398" s="217"/>
      <c r="M398" s="2" t="s">
        <v>1202</v>
      </c>
      <c r="N398" s="8">
        <v>3</v>
      </c>
      <c r="O398" s="14" t="s">
        <v>144</v>
      </c>
      <c r="P398" s="25">
        <v>368</v>
      </c>
      <c r="Q398" s="8">
        <v>1</v>
      </c>
      <c r="R398" s="8" t="s">
        <v>1173</v>
      </c>
      <c r="S398" s="25">
        <v>9.37</v>
      </c>
      <c r="T398" s="289">
        <v>458145.28</v>
      </c>
      <c r="U398" s="289">
        <v>274887.168</v>
      </c>
      <c r="V398" s="293">
        <v>0.6</v>
      </c>
    </row>
    <row r="399" spans="1:22" s="11" customFormat="1" ht="33.75">
      <c r="A399" s="221"/>
      <c r="B399" s="221"/>
      <c r="C399" s="221"/>
      <c r="D399" s="221"/>
      <c r="E399" s="221"/>
      <c r="F399" s="221"/>
      <c r="G399" s="272"/>
      <c r="H399" s="221"/>
      <c r="I399" s="272"/>
      <c r="J399" s="8" t="s">
        <v>191</v>
      </c>
      <c r="K399" s="217"/>
      <c r="L399" s="217"/>
      <c r="M399" s="2" t="s">
        <v>1203</v>
      </c>
      <c r="N399" s="8">
        <v>6</v>
      </c>
      <c r="O399" s="14" t="s">
        <v>144</v>
      </c>
      <c r="P399" s="25">
        <v>368</v>
      </c>
      <c r="Q399" s="8">
        <v>1</v>
      </c>
      <c r="R399" s="8" t="s">
        <v>1144</v>
      </c>
      <c r="S399" s="25">
        <v>9.37</v>
      </c>
      <c r="T399" s="289">
        <v>27585.28</v>
      </c>
      <c r="U399" s="289">
        <v>16551.167999999998</v>
      </c>
      <c r="V399" s="293">
        <v>0.6</v>
      </c>
    </row>
    <row r="400" spans="1:22" s="11" customFormat="1" ht="34.5" thickBot="1">
      <c r="A400" s="203"/>
      <c r="B400" s="203"/>
      <c r="C400" s="203"/>
      <c r="D400" s="203"/>
      <c r="E400" s="203"/>
      <c r="F400" s="203"/>
      <c r="G400" s="273"/>
      <c r="H400" s="203"/>
      <c r="I400" s="273"/>
      <c r="J400" s="124" t="s">
        <v>192</v>
      </c>
      <c r="K400" s="218"/>
      <c r="L400" s="218"/>
      <c r="M400" s="131" t="s">
        <v>690</v>
      </c>
      <c r="N400" s="153">
        <v>10</v>
      </c>
      <c r="O400" s="131" t="s">
        <v>144</v>
      </c>
      <c r="P400" s="152">
        <v>368</v>
      </c>
      <c r="Q400" s="153">
        <v>1</v>
      </c>
      <c r="R400" s="153" t="s">
        <v>1173</v>
      </c>
      <c r="S400" s="162">
        <v>9.37</v>
      </c>
      <c r="T400" s="290">
        <v>3963.36</v>
      </c>
      <c r="U400" s="290">
        <v>2378.0159999999996</v>
      </c>
      <c r="V400" s="155">
        <v>0.6</v>
      </c>
    </row>
    <row r="401" spans="1:22" s="11" customFormat="1" ht="57" thickTop="1">
      <c r="A401" s="220" t="s">
        <v>1169</v>
      </c>
      <c r="B401" s="220"/>
      <c r="C401" s="220" t="s">
        <v>1200</v>
      </c>
      <c r="D401" s="220"/>
      <c r="E401" s="220" t="s">
        <v>1116</v>
      </c>
      <c r="F401" s="220" t="s">
        <v>1172</v>
      </c>
      <c r="G401" s="192" t="s">
        <v>193</v>
      </c>
      <c r="H401" s="220" t="s">
        <v>1299</v>
      </c>
      <c r="I401" s="192">
        <v>2</v>
      </c>
      <c r="J401" s="123" t="s">
        <v>195</v>
      </c>
      <c r="K401" s="216" t="s">
        <v>1169</v>
      </c>
      <c r="L401" s="216" t="s">
        <v>1200</v>
      </c>
      <c r="M401" s="138" t="s">
        <v>688</v>
      </c>
      <c r="N401" s="123">
        <v>1</v>
      </c>
      <c r="O401" s="156" t="s">
        <v>207</v>
      </c>
      <c r="P401" s="159">
        <v>448</v>
      </c>
      <c r="Q401" s="123">
        <v>1</v>
      </c>
      <c r="R401" s="123" t="s">
        <v>1144</v>
      </c>
      <c r="S401" s="159">
        <v>9.37</v>
      </c>
      <c r="T401" s="291">
        <v>8395.52</v>
      </c>
      <c r="U401" s="291">
        <v>5037.311999999999</v>
      </c>
      <c r="V401" s="294">
        <v>0.6</v>
      </c>
    </row>
    <row r="402" spans="1:22" s="11" customFormat="1" ht="22.5">
      <c r="A402" s="221"/>
      <c r="B402" s="221"/>
      <c r="C402" s="221"/>
      <c r="D402" s="221"/>
      <c r="E402" s="221"/>
      <c r="F402" s="221"/>
      <c r="G402" s="272"/>
      <c r="H402" s="221"/>
      <c r="I402" s="272"/>
      <c r="J402" s="8" t="s">
        <v>196</v>
      </c>
      <c r="K402" s="217"/>
      <c r="L402" s="217"/>
      <c r="M402" s="2" t="s">
        <v>1201</v>
      </c>
      <c r="N402" s="8">
        <v>9</v>
      </c>
      <c r="O402" s="14" t="s">
        <v>207</v>
      </c>
      <c r="P402" s="25">
        <v>448</v>
      </c>
      <c r="Q402" s="8">
        <v>1</v>
      </c>
      <c r="R402" s="8" t="s">
        <v>1173</v>
      </c>
      <c r="S402" s="25">
        <v>9.37</v>
      </c>
      <c r="T402" s="289">
        <v>451.13599999999997</v>
      </c>
      <c r="U402" s="289">
        <v>270.68159999999995</v>
      </c>
      <c r="V402" s="293">
        <v>0.6</v>
      </c>
    </row>
    <row r="403" spans="1:22" s="11" customFormat="1" ht="33.75">
      <c r="A403" s="221"/>
      <c r="B403" s="221"/>
      <c r="C403" s="221"/>
      <c r="D403" s="221"/>
      <c r="E403" s="221"/>
      <c r="F403" s="221"/>
      <c r="G403" s="272"/>
      <c r="H403" s="221"/>
      <c r="I403" s="272"/>
      <c r="J403" s="8" t="s">
        <v>197</v>
      </c>
      <c r="K403" s="217"/>
      <c r="L403" s="217"/>
      <c r="M403" s="2" t="s">
        <v>689</v>
      </c>
      <c r="N403" s="8">
        <v>10</v>
      </c>
      <c r="O403" s="14" t="s">
        <v>207</v>
      </c>
      <c r="P403" s="25">
        <v>448</v>
      </c>
      <c r="Q403" s="8">
        <v>1</v>
      </c>
      <c r="R403" s="8" t="s">
        <v>1173</v>
      </c>
      <c r="S403" s="25">
        <v>9.37</v>
      </c>
      <c r="T403" s="289">
        <v>2694.272</v>
      </c>
      <c r="U403" s="289">
        <v>1616.5631999999998</v>
      </c>
      <c r="V403" s="293">
        <v>0.6</v>
      </c>
    </row>
    <row r="404" spans="1:22" s="11" customFormat="1" ht="22.5">
      <c r="A404" s="221"/>
      <c r="B404" s="221"/>
      <c r="C404" s="221"/>
      <c r="D404" s="221"/>
      <c r="E404" s="221"/>
      <c r="F404" s="221"/>
      <c r="G404" s="272"/>
      <c r="H404" s="221"/>
      <c r="I404" s="272"/>
      <c r="J404" s="8" t="s">
        <v>198</v>
      </c>
      <c r="K404" s="217"/>
      <c r="L404" s="217"/>
      <c r="M404" s="2" t="s">
        <v>1202</v>
      </c>
      <c r="N404" s="8">
        <v>3</v>
      </c>
      <c r="O404" s="14" t="s">
        <v>207</v>
      </c>
      <c r="P404" s="25">
        <v>448</v>
      </c>
      <c r="Q404" s="8">
        <v>1</v>
      </c>
      <c r="R404" s="8" t="s">
        <v>1173</v>
      </c>
      <c r="S404" s="25">
        <v>9.37</v>
      </c>
      <c r="T404" s="289">
        <v>557742.08</v>
      </c>
      <c r="U404" s="289">
        <v>334645.248</v>
      </c>
      <c r="V404" s="293">
        <v>0.6</v>
      </c>
    </row>
    <row r="405" spans="1:22" s="11" customFormat="1" ht="22.5">
      <c r="A405" s="221"/>
      <c r="B405" s="221"/>
      <c r="C405" s="221"/>
      <c r="D405" s="221"/>
      <c r="E405" s="221"/>
      <c r="F405" s="221"/>
      <c r="G405" s="272"/>
      <c r="H405" s="221"/>
      <c r="I405" s="272"/>
      <c r="J405" s="8" t="s">
        <v>199</v>
      </c>
      <c r="K405" s="217"/>
      <c r="L405" s="217"/>
      <c r="M405" s="2" t="s">
        <v>1203</v>
      </c>
      <c r="N405" s="8">
        <v>6</v>
      </c>
      <c r="O405" s="14" t="s">
        <v>207</v>
      </c>
      <c r="P405" s="25">
        <v>448</v>
      </c>
      <c r="Q405" s="8">
        <v>1</v>
      </c>
      <c r="R405" s="8" t="s">
        <v>1144</v>
      </c>
      <c r="S405" s="25">
        <v>9.37</v>
      </c>
      <c r="T405" s="289">
        <v>33582.08</v>
      </c>
      <c r="U405" s="289">
        <v>20149.247999999996</v>
      </c>
      <c r="V405" s="293">
        <v>0.6</v>
      </c>
    </row>
    <row r="406" spans="1:22" s="11" customFormat="1" ht="23.25" thickBot="1">
      <c r="A406" s="203"/>
      <c r="B406" s="203"/>
      <c r="C406" s="203"/>
      <c r="D406" s="203"/>
      <c r="E406" s="203"/>
      <c r="F406" s="203"/>
      <c r="G406" s="273"/>
      <c r="H406" s="203"/>
      <c r="I406" s="273"/>
      <c r="J406" s="124" t="s">
        <v>200</v>
      </c>
      <c r="K406" s="218"/>
      <c r="L406" s="218"/>
      <c r="M406" s="131" t="s">
        <v>690</v>
      </c>
      <c r="N406" s="153">
        <v>10</v>
      </c>
      <c r="O406" s="131" t="s">
        <v>207</v>
      </c>
      <c r="P406" s="154">
        <v>448</v>
      </c>
      <c r="Q406" s="153">
        <v>1</v>
      </c>
      <c r="R406" s="153" t="s">
        <v>1173</v>
      </c>
      <c r="S406" s="162">
        <v>9.37</v>
      </c>
      <c r="T406" s="290">
        <v>4824.96</v>
      </c>
      <c r="U406" s="290">
        <v>2894.976</v>
      </c>
      <c r="V406" s="155">
        <v>0.6</v>
      </c>
    </row>
    <row r="407" spans="1:22" s="11" customFormat="1" ht="57" thickTop="1">
      <c r="A407" s="220" t="s">
        <v>1169</v>
      </c>
      <c r="B407" s="220"/>
      <c r="C407" s="220" t="s">
        <v>1200</v>
      </c>
      <c r="D407" s="220"/>
      <c r="E407" s="220" t="s">
        <v>1116</v>
      </c>
      <c r="F407" s="220" t="s">
        <v>1172</v>
      </c>
      <c r="G407" s="192" t="s">
        <v>194</v>
      </c>
      <c r="H407" s="220" t="s">
        <v>1300</v>
      </c>
      <c r="I407" s="192">
        <v>2</v>
      </c>
      <c r="J407" s="123" t="s">
        <v>201</v>
      </c>
      <c r="K407" s="216" t="s">
        <v>1169</v>
      </c>
      <c r="L407" s="216" t="s">
        <v>1200</v>
      </c>
      <c r="M407" s="138" t="s">
        <v>688</v>
      </c>
      <c r="N407" s="123">
        <v>1</v>
      </c>
      <c r="O407" s="156" t="s">
        <v>208</v>
      </c>
      <c r="P407" s="159">
        <v>117</v>
      </c>
      <c r="Q407" s="123">
        <v>1</v>
      </c>
      <c r="R407" s="123" t="s">
        <v>1144</v>
      </c>
      <c r="S407" s="159">
        <v>9.37</v>
      </c>
      <c r="T407" s="291">
        <v>2192.58</v>
      </c>
      <c r="U407" s="291">
        <v>1315.548</v>
      </c>
      <c r="V407" s="294">
        <v>0.6</v>
      </c>
    </row>
    <row r="408" spans="1:22" s="11" customFormat="1" ht="33.75">
      <c r="A408" s="221"/>
      <c r="B408" s="221"/>
      <c r="C408" s="221"/>
      <c r="D408" s="221"/>
      <c r="E408" s="221"/>
      <c r="F408" s="221"/>
      <c r="G408" s="272"/>
      <c r="H408" s="221"/>
      <c r="I408" s="272"/>
      <c r="J408" s="8" t="s">
        <v>202</v>
      </c>
      <c r="K408" s="217"/>
      <c r="L408" s="217"/>
      <c r="M408" s="2" t="s">
        <v>1201</v>
      </c>
      <c r="N408" s="8">
        <v>9</v>
      </c>
      <c r="O408" s="14" t="s">
        <v>208</v>
      </c>
      <c r="P408" s="25">
        <v>117</v>
      </c>
      <c r="Q408" s="8">
        <v>1</v>
      </c>
      <c r="R408" s="8" t="s">
        <v>1173</v>
      </c>
      <c r="S408" s="25">
        <v>9.37</v>
      </c>
      <c r="T408" s="289">
        <v>117.81899999999999</v>
      </c>
      <c r="U408" s="289">
        <v>70.69139999999999</v>
      </c>
      <c r="V408" s="293">
        <v>0.6</v>
      </c>
    </row>
    <row r="409" spans="1:22" s="11" customFormat="1" ht="33.75">
      <c r="A409" s="221"/>
      <c r="B409" s="221"/>
      <c r="C409" s="221"/>
      <c r="D409" s="221"/>
      <c r="E409" s="221"/>
      <c r="F409" s="221"/>
      <c r="G409" s="272"/>
      <c r="H409" s="221"/>
      <c r="I409" s="272"/>
      <c r="J409" s="8" t="s">
        <v>203</v>
      </c>
      <c r="K409" s="217"/>
      <c r="L409" s="217"/>
      <c r="M409" s="2" t="s">
        <v>689</v>
      </c>
      <c r="N409" s="8">
        <v>10</v>
      </c>
      <c r="O409" s="14" t="s">
        <v>208</v>
      </c>
      <c r="P409" s="25">
        <v>117</v>
      </c>
      <c r="Q409" s="8">
        <v>1</v>
      </c>
      <c r="R409" s="8" t="s">
        <v>1173</v>
      </c>
      <c r="S409" s="25">
        <v>9.37</v>
      </c>
      <c r="T409" s="289">
        <v>703.6379999999999</v>
      </c>
      <c r="U409" s="289">
        <v>422.18279999999993</v>
      </c>
      <c r="V409" s="293">
        <v>0.6</v>
      </c>
    </row>
    <row r="410" spans="1:22" s="11" customFormat="1" ht="33.75">
      <c r="A410" s="221"/>
      <c r="B410" s="221"/>
      <c r="C410" s="221"/>
      <c r="D410" s="221"/>
      <c r="E410" s="221"/>
      <c r="F410" s="221"/>
      <c r="G410" s="272"/>
      <c r="H410" s="221"/>
      <c r="I410" s="272"/>
      <c r="J410" s="8" t="s">
        <v>204</v>
      </c>
      <c r="K410" s="217"/>
      <c r="L410" s="217"/>
      <c r="M410" s="2" t="s">
        <v>1202</v>
      </c>
      <c r="N410" s="8">
        <v>3</v>
      </c>
      <c r="O410" s="14" t="s">
        <v>208</v>
      </c>
      <c r="P410" s="25">
        <v>117</v>
      </c>
      <c r="Q410" s="8">
        <v>1</v>
      </c>
      <c r="R410" s="8" t="s">
        <v>1173</v>
      </c>
      <c r="S410" s="25">
        <v>9.37</v>
      </c>
      <c r="T410" s="289">
        <v>145660.32</v>
      </c>
      <c r="U410" s="289">
        <v>87396.192</v>
      </c>
      <c r="V410" s="293">
        <v>0.6</v>
      </c>
    </row>
    <row r="411" spans="1:22" s="11" customFormat="1" ht="33.75">
      <c r="A411" s="221"/>
      <c r="B411" s="221"/>
      <c r="C411" s="221"/>
      <c r="D411" s="221"/>
      <c r="E411" s="221"/>
      <c r="F411" s="221"/>
      <c r="G411" s="272"/>
      <c r="H411" s="221"/>
      <c r="I411" s="272"/>
      <c r="J411" s="8" t="s">
        <v>205</v>
      </c>
      <c r="K411" s="217"/>
      <c r="L411" s="217"/>
      <c r="M411" s="2" t="s">
        <v>1203</v>
      </c>
      <c r="N411" s="8">
        <v>6</v>
      </c>
      <c r="O411" s="14" t="s">
        <v>208</v>
      </c>
      <c r="P411" s="25">
        <v>117</v>
      </c>
      <c r="Q411" s="8">
        <v>1</v>
      </c>
      <c r="R411" s="8" t="s">
        <v>1144</v>
      </c>
      <c r="S411" s="25">
        <v>9.37</v>
      </c>
      <c r="T411" s="289">
        <v>8770.32</v>
      </c>
      <c r="U411" s="289">
        <v>5262.192</v>
      </c>
      <c r="V411" s="293">
        <v>0.6</v>
      </c>
    </row>
    <row r="412" spans="1:22" s="11" customFormat="1" ht="34.5" thickBot="1">
      <c r="A412" s="203"/>
      <c r="B412" s="203"/>
      <c r="C412" s="203"/>
      <c r="D412" s="203"/>
      <c r="E412" s="203"/>
      <c r="F412" s="203"/>
      <c r="G412" s="273"/>
      <c r="H412" s="203"/>
      <c r="I412" s="273"/>
      <c r="J412" s="124" t="s">
        <v>206</v>
      </c>
      <c r="K412" s="218"/>
      <c r="L412" s="218"/>
      <c r="M412" s="131" t="s">
        <v>690</v>
      </c>
      <c r="N412" s="153">
        <v>10</v>
      </c>
      <c r="O412" s="131" t="s">
        <v>208</v>
      </c>
      <c r="P412" s="154">
        <v>117</v>
      </c>
      <c r="Q412" s="153">
        <v>1</v>
      </c>
      <c r="R412" s="153" t="s">
        <v>1173</v>
      </c>
      <c r="S412" s="162">
        <v>9.37</v>
      </c>
      <c r="T412" s="290">
        <v>1260.09</v>
      </c>
      <c r="U412" s="290">
        <v>756.054</v>
      </c>
      <c r="V412" s="155">
        <v>0.6</v>
      </c>
    </row>
    <row r="413" spans="1:22" s="11" customFormat="1" ht="57" thickTop="1">
      <c r="A413" s="220" t="s">
        <v>1169</v>
      </c>
      <c r="B413" s="220"/>
      <c r="C413" s="220" t="s">
        <v>1200</v>
      </c>
      <c r="D413" s="220"/>
      <c r="E413" s="220" t="s">
        <v>1116</v>
      </c>
      <c r="F413" s="220" t="s">
        <v>1172</v>
      </c>
      <c r="G413" s="192" t="s">
        <v>209</v>
      </c>
      <c r="H413" s="220" t="s">
        <v>0</v>
      </c>
      <c r="I413" s="192">
        <v>2</v>
      </c>
      <c r="J413" s="123" t="s">
        <v>217</v>
      </c>
      <c r="K413" s="216" t="s">
        <v>1169</v>
      </c>
      <c r="L413" s="216" t="s">
        <v>1200</v>
      </c>
      <c r="M413" s="138" t="s">
        <v>688</v>
      </c>
      <c r="N413" s="123">
        <v>1</v>
      </c>
      <c r="O413" s="156" t="s">
        <v>138</v>
      </c>
      <c r="P413" s="159">
        <v>228</v>
      </c>
      <c r="Q413" s="123">
        <v>1</v>
      </c>
      <c r="R413" s="123" t="s">
        <v>1144</v>
      </c>
      <c r="S413" s="159">
        <v>5.28</v>
      </c>
      <c r="T413" s="291">
        <v>2407.68</v>
      </c>
      <c r="U413" s="291">
        <v>1444.6080000000002</v>
      </c>
      <c r="V413" s="294">
        <v>0.6</v>
      </c>
    </row>
    <row r="414" spans="1:22" s="11" customFormat="1" ht="33.75">
      <c r="A414" s="221"/>
      <c r="B414" s="221"/>
      <c r="C414" s="221"/>
      <c r="D414" s="221"/>
      <c r="E414" s="221"/>
      <c r="F414" s="221"/>
      <c r="G414" s="272"/>
      <c r="H414" s="221"/>
      <c r="I414" s="272"/>
      <c r="J414" s="8" t="s">
        <v>218</v>
      </c>
      <c r="K414" s="217"/>
      <c r="L414" s="217"/>
      <c r="M414" s="2" t="s">
        <v>1201</v>
      </c>
      <c r="N414" s="8">
        <v>9</v>
      </c>
      <c r="O414" s="14" t="s">
        <v>138</v>
      </c>
      <c r="P414" s="25">
        <v>228</v>
      </c>
      <c r="Q414" s="8">
        <v>1</v>
      </c>
      <c r="R414" s="8" t="s">
        <v>1173</v>
      </c>
      <c r="S414" s="25">
        <v>5.28</v>
      </c>
      <c r="T414" s="289">
        <v>136.34400000000002</v>
      </c>
      <c r="U414" s="289">
        <v>81.80640000000001</v>
      </c>
      <c r="V414" s="293">
        <v>0.6</v>
      </c>
    </row>
    <row r="415" spans="1:22" s="11" customFormat="1" ht="33.75">
      <c r="A415" s="221"/>
      <c r="B415" s="221"/>
      <c r="C415" s="221"/>
      <c r="D415" s="221"/>
      <c r="E415" s="221"/>
      <c r="F415" s="221"/>
      <c r="G415" s="272"/>
      <c r="H415" s="221"/>
      <c r="I415" s="272"/>
      <c r="J415" s="8" t="s">
        <v>219</v>
      </c>
      <c r="K415" s="217"/>
      <c r="L415" s="217"/>
      <c r="M415" s="2" t="s">
        <v>689</v>
      </c>
      <c r="N415" s="8">
        <v>10</v>
      </c>
      <c r="O415" s="14" t="s">
        <v>138</v>
      </c>
      <c r="P415" s="25">
        <v>228</v>
      </c>
      <c r="Q415" s="8">
        <v>1</v>
      </c>
      <c r="R415" s="8" t="s">
        <v>1173</v>
      </c>
      <c r="S415" s="25">
        <v>5.28</v>
      </c>
      <c r="T415" s="289">
        <v>1184.6879999999999</v>
      </c>
      <c r="U415" s="289">
        <v>710.8127999999999</v>
      </c>
      <c r="V415" s="293">
        <v>0.6</v>
      </c>
    </row>
    <row r="416" spans="1:22" s="11" customFormat="1" ht="33.75">
      <c r="A416" s="221"/>
      <c r="B416" s="221"/>
      <c r="C416" s="221"/>
      <c r="D416" s="221"/>
      <c r="E416" s="221"/>
      <c r="F416" s="221"/>
      <c r="G416" s="272"/>
      <c r="H416" s="221"/>
      <c r="I416" s="272"/>
      <c r="J416" s="8" t="s">
        <v>220</v>
      </c>
      <c r="K416" s="217"/>
      <c r="L416" s="217"/>
      <c r="M416" s="2" t="s">
        <v>1202</v>
      </c>
      <c r="N416" s="8">
        <v>3</v>
      </c>
      <c r="O416" s="14" t="s">
        <v>138</v>
      </c>
      <c r="P416" s="25">
        <v>228</v>
      </c>
      <c r="Q416" s="8">
        <v>1</v>
      </c>
      <c r="R416" s="8" t="s">
        <v>1173</v>
      </c>
      <c r="S416" s="25">
        <v>5.28</v>
      </c>
      <c r="T416" s="289">
        <v>276390.72</v>
      </c>
      <c r="U416" s="289">
        <v>165834.432</v>
      </c>
      <c r="V416" s="293">
        <v>0.6</v>
      </c>
    </row>
    <row r="417" spans="1:22" s="11" customFormat="1" ht="33.75">
      <c r="A417" s="221"/>
      <c r="B417" s="221"/>
      <c r="C417" s="221"/>
      <c r="D417" s="221"/>
      <c r="E417" s="221"/>
      <c r="F417" s="221"/>
      <c r="G417" s="272"/>
      <c r="H417" s="221"/>
      <c r="I417" s="272"/>
      <c r="J417" s="8" t="s">
        <v>221</v>
      </c>
      <c r="K417" s="217"/>
      <c r="L417" s="217"/>
      <c r="M417" s="2" t="s">
        <v>1203</v>
      </c>
      <c r="N417" s="8">
        <v>6</v>
      </c>
      <c r="O417" s="14" t="s">
        <v>138</v>
      </c>
      <c r="P417" s="25">
        <v>228</v>
      </c>
      <c r="Q417" s="8">
        <v>1</v>
      </c>
      <c r="R417" s="8" t="s">
        <v>1144</v>
      </c>
      <c r="S417" s="25">
        <v>5.28</v>
      </c>
      <c r="T417" s="289">
        <v>9630.72</v>
      </c>
      <c r="U417" s="289">
        <v>5778.432000000001</v>
      </c>
      <c r="V417" s="293">
        <v>0.6</v>
      </c>
    </row>
    <row r="418" spans="1:22" s="11" customFormat="1" ht="34.5" thickBot="1">
      <c r="A418" s="203"/>
      <c r="B418" s="203"/>
      <c r="C418" s="203"/>
      <c r="D418" s="203"/>
      <c r="E418" s="203"/>
      <c r="F418" s="203"/>
      <c r="G418" s="273"/>
      <c r="H418" s="203"/>
      <c r="I418" s="273"/>
      <c r="J418" s="124" t="s">
        <v>222</v>
      </c>
      <c r="K418" s="218"/>
      <c r="L418" s="218"/>
      <c r="M418" s="131" t="s">
        <v>690</v>
      </c>
      <c r="N418" s="153">
        <v>10</v>
      </c>
      <c r="O418" s="131" t="s">
        <v>138</v>
      </c>
      <c r="P418" s="152">
        <v>228</v>
      </c>
      <c r="Q418" s="153">
        <v>1</v>
      </c>
      <c r="R418" s="153" t="s">
        <v>1173</v>
      </c>
      <c r="S418" s="154">
        <v>5.28</v>
      </c>
      <c r="T418" s="290">
        <v>1523.04</v>
      </c>
      <c r="U418" s="290">
        <v>913.824</v>
      </c>
      <c r="V418" s="155">
        <v>0.6</v>
      </c>
    </row>
    <row r="419" spans="1:22" s="11" customFormat="1" ht="57" thickTop="1">
      <c r="A419" s="220" t="s">
        <v>1169</v>
      </c>
      <c r="B419" s="220"/>
      <c r="C419" s="220" t="s">
        <v>1200</v>
      </c>
      <c r="D419" s="220"/>
      <c r="E419" s="220" t="s">
        <v>1116</v>
      </c>
      <c r="F419" s="220" t="s">
        <v>1172</v>
      </c>
      <c r="G419" s="192" t="s">
        <v>210</v>
      </c>
      <c r="H419" s="220" t="s">
        <v>1</v>
      </c>
      <c r="I419" s="192">
        <v>2</v>
      </c>
      <c r="J419" s="123" t="s">
        <v>211</v>
      </c>
      <c r="K419" s="216" t="s">
        <v>1169</v>
      </c>
      <c r="L419" s="216" t="s">
        <v>1200</v>
      </c>
      <c r="M419" s="138" t="s">
        <v>688</v>
      </c>
      <c r="N419" s="123">
        <v>1</v>
      </c>
      <c r="O419" s="156" t="s">
        <v>264</v>
      </c>
      <c r="P419" s="159">
        <v>87</v>
      </c>
      <c r="Q419" s="123">
        <v>1</v>
      </c>
      <c r="R419" s="123" t="s">
        <v>1144</v>
      </c>
      <c r="S419" s="159">
        <v>5.28</v>
      </c>
      <c r="T419" s="291">
        <v>918.72</v>
      </c>
      <c r="U419" s="291">
        <v>551.232</v>
      </c>
      <c r="V419" s="294">
        <v>0.6</v>
      </c>
    </row>
    <row r="420" spans="1:22" s="11" customFormat="1" ht="33.75">
      <c r="A420" s="221"/>
      <c r="B420" s="221"/>
      <c r="C420" s="221"/>
      <c r="D420" s="221"/>
      <c r="E420" s="221"/>
      <c r="F420" s="221"/>
      <c r="G420" s="272"/>
      <c r="H420" s="221"/>
      <c r="I420" s="272"/>
      <c r="J420" s="8" t="s">
        <v>212</v>
      </c>
      <c r="K420" s="217"/>
      <c r="L420" s="217"/>
      <c r="M420" s="2" t="s">
        <v>1201</v>
      </c>
      <c r="N420" s="8">
        <v>9</v>
      </c>
      <c r="O420" s="14" t="s">
        <v>264</v>
      </c>
      <c r="P420" s="25">
        <v>87</v>
      </c>
      <c r="Q420" s="8">
        <v>1</v>
      </c>
      <c r="R420" s="8" t="s">
        <v>1173</v>
      </c>
      <c r="S420" s="25">
        <v>5.28</v>
      </c>
      <c r="T420" s="289">
        <v>52.02600000000001</v>
      </c>
      <c r="U420" s="289">
        <v>31.215600000000006</v>
      </c>
      <c r="V420" s="293">
        <v>0.6</v>
      </c>
    </row>
    <row r="421" spans="1:22" s="11" customFormat="1" ht="33.75">
      <c r="A421" s="221"/>
      <c r="B421" s="221"/>
      <c r="C421" s="221"/>
      <c r="D421" s="221"/>
      <c r="E421" s="221"/>
      <c r="F421" s="221"/>
      <c r="G421" s="272"/>
      <c r="H421" s="221"/>
      <c r="I421" s="272"/>
      <c r="J421" s="8" t="s">
        <v>213</v>
      </c>
      <c r="K421" s="217"/>
      <c r="L421" s="217"/>
      <c r="M421" s="2" t="s">
        <v>689</v>
      </c>
      <c r="N421" s="8">
        <v>10</v>
      </c>
      <c r="O421" s="14" t="s">
        <v>264</v>
      </c>
      <c r="P421" s="25">
        <v>87</v>
      </c>
      <c r="Q421" s="8">
        <v>1</v>
      </c>
      <c r="R421" s="8" t="s">
        <v>1173</v>
      </c>
      <c r="S421" s="25">
        <v>5.28</v>
      </c>
      <c r="T421" s="289">
        <v>452.05199999999996</v>
      </c>
      <c r="U421" s="289">
        <v>271.23119999999994</v>
      </c>
      <c r="V421" s="293">
        <v>0.6</v>
      </c>
    </row>
    <row r="422" spans="1:22" s="11" customFormat="1" ht="33.75">
      <c r="A422" s="221"/>
      <c r="B422" s="221"/>
      <c r="C422" s="221"/>
      <c r="D422" s="221"/>
      <c r="E422" s="221"/>
      <c r="F422" s="221"/>
      <c r="G422" s="272"/>
      <c r="H422" s="221"/>
      <c r="I422" s="272"/>
      <c r="J422" s="8" t="s">
        <v>214</v>
      </c>
      <c r="K422" s="217"/>
      <c r="L422" s="217"/>
      <c r="M422" s="2" t="s">
        <v>1202</v>
      </c>
      <c r="N422" s="8">
        <v>3</v>
      </c>
      <c r="O422" s="14" t="s">
        <v>264</v>
      </c>
      <c r="P422" s="25">
        <v>87</v>
      </c>
      <c r="Q422" s="8">
        <v>1</v>
      </c>
      <c r="R422" s="8" t="s">
        <v>1173</v>
      </c>
      <c r="S422" s="25">
        <v>5.28</v>
      </c>
      <c r="T422" s="289">
        <v>105464.88</v>
      </c>
      <c r="U422" s="289">
        <v>63278.928</v>
      </c>
      <c r="V422" s="293">
        <v>0.6</v>
      </c>
    </row>
    <row r="423" spans="1:22" s="11" customFormat="1" ht="33.75">
      <c r="A423" s="221"/>
      <c r="B423" s="221"/>
      <c r="C423" s="221"/>
      <c r="D423" s="221"/>
      <c r="E423" s="221"/>
      <c r="F423" s="221"/>
      <c r="G423" s="272"/>
      <c r="H423" s="221"/>
      <c r="I423" s="272"/>
      <c r="J423" s="8" t="s">
        <v>215</v>
      </c>
      <c r="K423" s="217"/>
      <c r="L423" s="217"/>
      <c r="M423" s="2" t="s">
        <v>1203</v>
      </c>
      <c r="N423" s="8">
        <v>6</v>
      </c>
      <c r="O423" s="14" t="s">
        <v>264</v>
      </c>
      <c r="P423" s="25">
        <v>87</v>
      </c>
      <c r="Q423" s="8">
        <v>1</v>
      </c>
      <c r="R423" s="8" t="s">
        <v>1144</v>
      </c>
      <c r="S423" s="25">
        <v>5.28</v>
      </c>
      <c r="T423" s="289">
        <v>3674.88</v>
      </c>
      <c r="U423" s="289">
        <v>2204.928</v>
      </c>
      <c r="V423" s="293">
        <v>0.6</v>
      </c>
    </row>
    <row r="424" spans="1:22" s="11" customFormat="1" ht="34.5" thickBot="1">
      <c r="A424" s="203"/>
      <c r="B424" s="203"/>
      <c r="C424" s="203"/>
      <c r="D424" s="203"/>
      <c r="E424" s="203"/>
      <c r="F424" s="203"/>
      <c r="G424" s="273"/>
      <c r="H424" s="203"/>
      <c r="I424" s="273"/>
      <c r="J424" s="124" t="s">
        <v>216</v>
      </c>
      <c r="K424" s="218"/>
      <c r="L424" s="218"/>
      <c r="M424" s="131" t="s">
        <v>690</v>
      </c>
      <c r="N424" s="153">
        <v>10</v>
      </c>
      <c r="O424" s="131" t="s">
        <v>264</v>
      </c>
      <c r="P424" s="152">
        <v>87</v>
      </c>
      <c r="Q424" s="153">
        <v>1</v>
      </c>
      <c r="R424" s="153" t="s">
        <v>1173</v>
      </c>
      <c r="S424" s="154">
        <v>5.28</v>
      </c>
      <c r="T424" s="290">
        <v>581.16</v>
      </c>
      <c r="U424" s="290">
        <v>348.69599999999997</v>
      </c>
      <c r="V424" s="155">
        <v>0.6</v>
      </c>
    </row>
    <row r="425" spans="1:22" s="11" customFormat="1" ht="45.75" thickTop="1">
      <c r="A425" s="220" t="s">
        <v>1169</v>
      </c>
      <c r="B425" s="220"/>
      <c r="C425" s="220" t="s">
        <v>1204</v>
      </c>
      <c r="D425" s="220"/>
      <c r="E425" s="220" t="s">
        <v>1116</v>
      </c>
      <c r="F425" s="204" t="s">
        <v>1172</v>
      </c>
      <c r="G425" s="192" t="s">
        <v>224</v>
      </c>
      <c r="H425" s="220" t="s">
        <v>2</v>
      </c>
      <c r="I425" s="192">
        <v>10</v>
      </c>
      <c r="J425" s="123" t="s">
        <v>228</v>
      </c>
      <c r="K425" s="216" t="s">
        <v>1169</v>
      </c>
      <c r="L425" s="216" t="s">
        <v>1204</v>
      </c>
      <c r="M425" s="138" t="s">
        <v>223</v>
      </c>
      <c r="N425" s="123">
        <v>1</v>
      </c>
      <c r="O425" s="156" t="s">
        <v>141</v>
      </c>
      <c r="P425" s="159">
        <v>515</v>
      </c>
      <c r="Q425" s="123">
        <v>1</v>
      </c>
      <c r="R425" s="123" t="s">
        <v>1144</v>
      </c>
      <c r="S425" s="159">
        <v>9.37</v>
      </c>
      <c r="T425" s="291">
        <v>19302.2</v>
      </c>
      <c r="U425" s="291">
        <v>11581.32</v>
      </c>
      <c r="V425" s="294">
        <v>0.6</v>
      </c>
    </row>
    <row r="426" spans="1:22" s="11" customFormat="1" ht="33.75">
      <c r="A426" s="221"/>
      <c r="B426" s="221"/>
      <c r="C426" s="221"/>
      <c r="D426" s="221"/>
      <c r="E426" s="221"/>
      <c r="F426" s="221"/>
      <c r="G426" s="272"/>
      <c r="H426" s="282"/>
      <c r="I426" s="272"/>
      <c r="J426" s="8" t="s">
        <v>229</v>
      </c>
      <c r="K426" s="217"/>
      <c r="L426" s="217"/>
      <c r="M426" s="2" t="s">
        <v>1205</v>
      </c>
      <c r="N426" s="8">
        <v>8</v>
      </c>
      <c r="O426" s="14" t="s">
        <v>141</v>
      </c>
      <c r="P426" s="25">
        <v>515</v>
      </c>
      <c r="Q426" s="8">
        <v>1</v>
      </c>
      <c r="R426" s="8" t="s">
        <v>1173</v>
      </c>
      <c r="S426" s="25">
        <v>9.37</v>
      </c>
      <c r="T426" s="289">
        <v>8157600</v>
      </c>
      <c r="U426" s="289">
        <v>4894560</v>
      </c>
      <c r="V426" s="293">
        <v>0.6</v>
      </c>
    </row>
    <row r="427" spans="1:22" s="11" customFormat="1" ht="33.75">
      <c r="A427" s="221"/>
      <c r="B427" s="221"/>
      <c r="C427" s="221"/>
      <c r="D427" s="221"/>
      <c r="E427" s="221"/>
      <c r="F427" s="221"/>
      <c r="G427" s="272"/>
      <c r="H427" s="282"/>
      <c r="I427" s="272"/>
      <c r="J427" s="8" t="s">
        <v>230</v>
      </c>
      <c r="K427" s="217"/>
      <c r="L427" s="217"/>
      <c r="M427" s="24" t="s">
        <v>798</v>
      </c>
      <c r="N427" s="8">
        <v>8</v>
      </c>
      <c r="O427" s="14" t="s">
        <v>141</v>
      </c>
      <c r="P427" s="25">
        <v>515</v>
      </c>
      <c r="Q427" s="8">
        <v>1</v>
      </c>
      <c r="R427" s="8" t="s">
        <v>1173</v>
      </c>
      <c r="S427" s="25">
        <v>9.37</v>
      </c>
      <c r="T427" s="289">
        <v>2039400</v>
      </c>
      <c r="U427" s="289">
        <v>1223640</v>
      </c>
      <c r="V427" s="293">
        <v>0.6</v>
      </c>
    </row>
    <row r="428" spans="1:22" s="11" customFormat="1" ht="45.75" thickBot="1">
      <c r="A428" s="203"/>
      <c r="B428" s="203"/>
      <c r="C428" s="203"/>
      <c r="D428" s="203"/>
      <c r="E428" s="203"/>
      <c r="F428" s="203"/>
      <c r="G428" s="273"/>
      <c r="H428" s="283"/>
      <c r="I428" s="273"/>
      <c r="J428" s="124" t="s">
        <v>231</v>
      </c>
      <c r="K428" s="218"/>
      <c r="L428" s="218"/>
      <c r="M428" s="144" t="s">
        <v>1206</v>
      </c>
      <c r="N428" s="153">
        <v>5</v>
      </c>
      <c r="O428" s="131" t="s">
        <v>141</v>
      </c>
      <c r="P428" s="152">
        <v>515</v>
      </c>
      <c r="Q428" s="153">
        <v>1</v>
      </c>
      <c r="R428" s="153" t="s">
        <v>1173</v>
      </c>
      <c r="S428" s="154">
        <v>9.37</v>
      </c>
      <c r="T428" s="290">
        <v>0</v>
      </c>
      <c r="U428" s="290">
        <v>0</v>
      </c>
      <c r="V428" s="155">
        <v>0.6</v>
      </c>
    </row>
    <row r="429" spans="1:22" s="11" customFormat="1" ht="34.5" thickTop="1">
      <c r="A429" s="220" t="s">
        <v>1169</v>
      </c>
      <c r="B429" s="220"/>
      <c r="C429" s="220" t="s">
        <v>1204</v>
      </c>
      <c r="D429" s="220"/>
      <c r="E429" s="220" t="s">
        <v>1116</v>
      </c>
      <c r="F429" s="220" t="s">
        <v>1172</v>
      </c>
      <c r="G429" s="192" t="s">
        <v>225</v>
      </c>
      <c r="H429" s="220" t="s">
        <v>3</v>
      </c>
      <c r="I429" s="192">
        <v>10</v>
      </c>
      <c r="J429" s="123" t="s">
        <v>232</v>
      </c>
      <c r="K429" s="216" t="s">
        <v>1169</v>
      </c>
      <c r="L429" s="216" t="s">
        <v>1204</v>
      </c>
      <c r="M429" s="138" t="s">
        <v>797</v>
      </c>
      <c r="N429" s="123">
        <v>1</v>
      </c>
      <c r="O429" s="156" t="s">
        <v>142</v>
      </c>
      <c r="P429" s="159">
        <v>20</v>
      </c>
      <c r="Q429" s="123">
        <v>1</v>
      </c>
      <c r="R429" s="123" t="s">
        <v>1144</v>
      </c>
      <c r="S429" s="159">
        <v>9.37</v>
      </c>
      <c r="T429" s="291">
        <v>749.6</v>
      </c>
      <c r="U429" s="291">
        <v>449.76</v>
      </c>
      <c r="V429" s="294">
        <v>0.6</v>
      </c>
    </row>
    <row r="430" spans="1:22" s="11" customFormat="1" ht="33.75">
      <c r="A430" s="221"/>
      <c r="B430" s="221"/>
      <c r="C430" s="221"/>
      <c r="D430" s="221"/>
      <c r="E430" s="221"/>
      <c r="F430" s="221"/>
      <c r="G430" s="272"/>
      <c r="H430" s="282"/>
      <c r="I430" s="272"/>
      <c r="J430" s="8" t="s">
        <v>233</v>
      </c>
      <c r="K430" s="217"/>
      <c r="L430" s="217"/>
      <c r="M430" s="2" t="s">
        <v>1205</v>
      </c>
      <c r="N430" s="8">
        <v>8</v>
      </c>
      <c r="O430" s="14" t="s">
        <v>142</v>
      </c>
      <c r="P430" s="25">
        <v>20</v>
      </c>
      <c r="Q430" s="8">
        <v>1</v>
      </c>
      <c r="R430" s="8" t="s">
        <v>1173</v>
      </c>
      <c r="S430" s="25">
        <v>9.37</v>
      </c>
      <c r="T430" s="289">
        <v>243600</v>
      </c>
      <c r="U430" s="289">
        <v>146160</v>
      </c>
      <c r="V430" s="293">
        <v>0.6</v>
      </c>
    </row>
    <row r="431" spans="1:22" s="11" customFormat="1" ht="33.75">
      <c r="A431" s="221"/>
      <c r="B431" s="221"/>
      <c r="C431" s="221"/>
      <c r="D431" s="221"/>
      <c r="E431" s="221"/>
      <c r="F431" s="221"/>
      <c r="G431" s="272"/>
      <c r="H431" s="282"/>
      <c r="I431" s="272"/>
      <c r="J431" s="8" t="s">
        <v>234</v>
      </c>
      <c r="K431" s="217"/>
      <c r="L431" s="217"/>
      <c r="M431" s="24" t="s">
        <v>798</v>
      </c>
      <c r="N431" s="8">
        <v>8</v>
      </c>
      <c r="O431" s="14" t="s">
        <v>142</v>
      </c>
      <c r="P431" s="25">
        <v>20</v>
      </c>
      <c r="Q431" s="8">
        <v>1</v>
      </c>
      <c r="R431" s="8" t="s">
        <v>1173</v>
      </c>
      <c r="S431" s="25">
        <v>9.37</v>
      </c>
      <c r="T431" s="289">
        <v>61600</v>
      </c>
      <c r="U431" s="289">
        <v>36960</v>
      </c>
      <c r="V431" s="293">
        <v>0.6</v>
      </c>
    </row>
    <row r="432" spans="1:22" s="11" customFormat="1" ht="45.75" thickBot="1">
      <c r="A432" s="203"/>
      <c r="B432" s="203"/>
      <c r="C432" s="203"/>
      <c r="D432" s="203"/>
      <c r="E432" s="203"/>
      <c r="F432" s="203"/>
      <c r="G432" s="273"/>
      <c r="H432" s="283"/>
      <c r="I432" s="273"/>
      <c r="J432" s="124" t="s">
        <v>235</v>
      </c>
      <c r="K432" s="218"/>
      <c r="L432" s="218"/>
      <c r="M432" s="144" t="s">
        <v>1206</v>
      </c>
      <c r="N432" s="153">
        <v>5</v>
      </c>
      <c r="O432" s="131" t="s">
        <v>142</v>
      </c>
      <c r="P432" s="152">
        <v>20</v>
      </c>
      <c r="Q432" s="153">
        <v>1</v>
      </c>
      <c r="R432" s="153" t="s">
        <v>1173</v>
      </c>
      <c r="S432" s="154">
        <v>9.37</v>
      </c>
      <c r="T432" s="290">
        <v>0</v>
      </c>
      <c r="U432" s="290">
        <v>0</v>
      </c>
      <c r="V432" s="155">
        <v>0.6</v>
      </c>
    </row>
    <row r="433" spans="1:22" s="11" customFormat="1" ht="34.5" thickTop="1">
      <c r="A433" s="220" t="s">
        <v>1169</v>
      </c>
      <c r="B433" s="220"/>
      <c r="C433" s="220" t="s">
        <v>1204</v>
      </c>
      <c r="D433" s="220"/>
      <c r="E433" s="220" t="s">
        <v>1116</v>
      </c>
      <c r="F433" s="220" t="s">
        <v>1172</v>
      </c>
      <c r="G433" s="192" t="s">
        <v>226</v>
      </c>
      <c r="H433" s="220" t="s">
        <v>691</v>
      </c>
      <c r="I433" s="192">
        <v>10</v>
      </c>
      <c r="J433" s="123" t="s">
        <v>236</v>
      </c>
      <c r="K433" s="216" t="s">
        <v>1169</v>
      </c>
      <c r="L433" s="216" t="s">
        <v>1204</v>
      </c>
      <c r="M433" s="138" t="s">
        <v>797</v>
      </c>
      <c r="N433" s="123">
        <v>1</v>
      </c>
      <c r="O433" s="156" t="s">
        <v>5</v>
      </c>
      <c r="P433" s="159">
        <v>2972</v>
      </c>
      <c r="Q433" s="123">
        <v>1</v>
      </c>
      <c r="R433" s="123" t="s">
        <v>1173</v>
      </c>
      <c r="S433" s="159">
        <v>5.28</v>
      </c>
      <c r="T433" s="291">
        <v>62768.64</v>
      </c>
      <c r="U433" s="291">
        <v>37661.184</v>
      </c>
      <c r="V433" s="294">
        <v>0.6</v>
      </c>
    </row>
    <row r="434" spans="1:22" s="11" customFormat="1" ht="33.75">
      <c r="A434" s="221"/>
      <c r="B434" s="221"/>
      <c r="C434" s="221"/>
      <c r="D434" s="221"/>
      <c r="E434" s="221"/>
      <c r="F434" s="221"/>
      <c r="G434" s="272"/>
      <c r="H434" s="282"/>
      <c r="I434" s="272"/>
      <c r="J434" s="8" t="s">
        <v>237</v>
      </c>
      <c r="K434" s="217"/>
      <c r="L434" s="217"/>
      <c r="M434" s="2" t="s">
        <v>1205</v>
      </c>
      <c r="N434" s="8">
        <v>8</v>
      </c>
      <c r="O434" s="14" t="s">
        <v>143</v>
      </c>
      <c r="P434" s="25">
        <v>2972</v>
      </c>
      <c r="Q434" s="8">
        <v>1</v>
      </c>
      <c r="R434" s="8" t="s">
        <v>1173</v>
      </c>
      <c r="S434" s="25">
        <v>5.28</v>
      </c>
      <c r="T434" s="289">
        <v>47076480</v>
      </c>
      <c r="U434" s="289">
        <v>28245888</v>
      </c>
      <c r="V434" s="293">
        <v>0.6</v>
      </c>
    </row>
    <row r="435" spans="1:22" s="11" customFormat="1" ht="33.75">
      <c r="A435" s="221"/>
      <c r="B435" s="221"/>
      <c r="C435" s="221"/>
      <c r="D435" s="221"/>
      <c r="E435" s="221"/>
      <c r="F435" s="221"/>
      <c r="G435" s="272"/>
      <c r="H435" s="282"/>
      <c r="I435" s="272"/>
      <c r="J435" s="8" t="s">
        <v>238</v>
      </c>
      <c r="K435" s="217"/>
      <c r="L435" s="217"/>
      <c r="M435" s="24" t="s">
        <v>798</v>
      </c>
      <c r="N435" s="8">
        <v>8</v>
      </c>
      <c r="O435" s="14" t="s">
        <v>143</v>
      </c>
      <c r="P435" s="25">
        <v>2972</v>
      </c>
      <c r="Q435" s="8">
        <v>1</v>
      </c>
      <c r="R435" s="8" t="s">
        <v>1173</v>
      </c>
      <c r="S435" s="25">
        <v>5.28</v>
      </c>
      <c r="T435" s="289">
        <v>11769120</v>
      </c>
      <c r="U435" s="289">
        <v>7061472</v>
      </c>
      <c r="V435" s="293">
        <v>0.6</v>
      </c>
    </row>
    <row r="436" spans="1:22" s="11" customFormat="1" ht="45.75" thickBot="1">
      <c r="A436" s="203"/>
      <c r="B436" s="203"/>
      <c r="C436" s="203"/>
      <c r="D436" s="203"/>
      <c r="E436" s="203"/>
      <c r="F436" s="203"/>
      <c r="G436" s="273"/>
      <c r="H436" s="283"/>
      <c r="I436" s="273"/>
      <c r="J436" s="124" t="s">
        <v>239</v>
      </c>
      <c r="K436" s="218"/>
      <c r="L436" s="218"/>
      <c r="M436" s="144" t="s">
        <v>1206</v>
      </c>
      <c r="N436" s="153">
        <v>5</v>
      </c>
      <c r="O436" s="131" t="s">
        <v>143</v>
      </c>
      <c r="P436" s="152">
        <v>2972</v>
      </c>
      <c r="Q436" s="153">
        <v>1</v>
      </c>
      <c r="R436" s="153" t="s">
        <v>1173</v>
      </c>
      <c r="S436" s="154">
        <v>5.28</v>
      </c>
      <c r="T436" s="290">
        <v>0</v>
      </c>
      <c r="U436" s="290">
        <v>0</v>
      </c>
      <c r="V436" s="155">
        <v>0.6</v>
      </c>
    </row>
    <row r="437" spans="1:22" s="11" customFormat="1" ht="34.5" thickTop="1">
      <c r="A437" s="220" t="s">
        <v>1169</v>
      </c>
      <c r="B437" s="220"/>
      <c r="C437" s="220" t="s">
        <v>1204</v>
      </c>
      <c r="D437" s="220"/>
      <c r="E437" s="220" t="s">
        <v>1116</v>
      </c>
      <c r="F437" s="220" t="s">
        <v>1172</v>
      </c>
      <c r="G437" s="192" t="s">
        <v>227</v>
      </c>
      <c r="H437" s="220" t="s">
        <v>4</v>
      </c>
      <c r="I437" s="192">
        <v>10</v>
      </c>
      <c r="J437" s="123" t="s">
        <v>240</v>
      </c>
      <c r="K437" s="216" t="s">
        <v>1169</v>
      </c>
      <c r="L437" s="216" t="s">
        <v>1204</v>
      </c>
      <c r="M437" s="138" t="s">
        <v>797</v>
      </c>
      <c r="N437" s="123">
        <v>1</v>
      </c>
      <c r="O437" s="156" t="s">
        <v>144</v>
      </c>
      <c r="P437" s="159">
        <v>368</v>
      </c>
      <c r="Q437" s="123">
        <v>1</v>
      </c>
      <c r="R437" s="123" t="s">
        <v>1173</v>
      </c>
      <c r="S437" s="159">
        <v>5.28</v>
      </c>
      <c r="T437" s="291">
        <v>7772.16</v>
      </c>
      <c r="U437" s="291">
        <v>4663.296</v>
      </c>
      <c r="V437" s="294">
        <v>0.6</v>
      </c>
    </row>
    <row r="438" spans="1:22" s="11" customFormat="1" ht="33.75">
      <c r="A438" s="221"/>
      <c r="B438" s="221"/>
      <c r="C438" s="221"/>
      <c r="D438" s="221"/>
      <c r="E438" s="221"/>
      <c r="F438" s="221"/>
      <c r="G438" s="272"/>
      <c r="H438" s="282"/>
      <c r="I438" s="272"/>
      <c r="J438" s="8" t="s">
        <v>241</v>
      </c>
      <c r="K438" s="217"/>
      <c r="L438" s="217"/>
      <c r="M438" s="2" t="s">
        <v>1205</v>
      </c>
      <c r="N438" s="8">
        <v>8</v>
      </c>
      <c r="O438" s="14" t="s">
        <v>144</v>
      </c>
      <c r="P438" s="25">
        <v>368</v>
      </c>
      <c r="Q438" s="8">
        <v>1</v>
      </c>
      <c r="R438" s="8" t="s">
        <v>1173</v>
      </c>
      <c r="S438" s="25">
        <v>5.28</v>
      </c>
      <c r="T438" s="289">
        <v>4482240</v>
      </c>
      <c r="U438" s="289">
        <v>2689344</v>
      </c>
      <c r="V438" s="293">
        <v>0.6</v>
      </c>
    </row>
    <row r="439" spans="1:22" s="11" customFormat="1" ht="33.75">
      <c r="A439" s="221"/>
      <c r="B439" s="221"/>
      <c r="C439" s="221"/>
      <c r="D439" s="221"/>
      <c r="E439" s="221"/>
      <c r="F439" s="221"/>
      <c r="G439" s="272"/>
      <c r="H439" s="282"/>
      <c r="I439" s="272"/>
      <c r="J439" s="8" t="s">
        <v>242</v>
      </c>
      <c r="K439" s="217"/>
      <c r="L439" s="217"/>
      <c r="M439" s="24" t="s">
        <v>798</v>
      </c>
      <c r="N439" s="8">
        <v>8</v>
      </c>
      <c r="O439" s="14" t="s">
        <v>144</v>
      </c>
      <c r="P439" s="25">
        <v>368</v>
      </c>
      <c r="Q439" s="8">
        <v>1</v>
      </c>
      <c r="R439" s="8" t="s">
        <v>1173</v>
      </c>
      <c r="S439" s="25">
        <v>5.28</v>
      </c>
      <c r="T439" s="289">
        <v>1133440</v>
      </c>
      <c r="U439" s="289">
        <v>680064</v>
      </c>
      <c r="V439" s="293">
        <v>0.6</v>
      </c>
    </row>
    <row r="440" spans="1:22" s="11" customFormat="1" ht="45.75" thickBot="1">
      <c r="A440" s="203"/>
      <c r="B440" s="203"/>
      <c r="C440" s="203"/>
      <c r="D440" s="203"/>
      <c r="E440" s="203"/>
      <c r="F440" s="203"/>
      <c r="G440" s="273"/>
      <c r="H440" s="283"/>
      <c r="I440" s="273"/>
      <c r="J440" s="124" t="s">
        <v>243</v>
      </c>
      <c r="K440" s="218"/>
      <c r="L440" s="218"/>
      <c r="M440" s="144" t="s">
        <v>1206</v>
      </c>
      <c r="N440" s="153">
        <v>5</v>
      </c>
      <c r="O440" s="131" t="s">
        <v>144</v>
      </c>
      <c r="P440" s="152">
        <v>368</v>
      </c>
      <c r="Q440" s="153">
        <v>1</v>
      </c>
      <c r="R440" s="153" t="s">
        <v>1173</v>
      </c>
      <c r="S440" s="154">
        <v>5.28</v>
      </c>
      <c r="T440" s="290">
        <v>0</v>
      </c>
      <c r="U440" s="290">
        <v>0</v>
      </c>
      <c r="V440" s="155">
        <v>0.6</v>
      </c>
    </row>
    <row r="441" spans="1:22" s="11" customFormat="1" ht="34.5" thickTop="1">
      <c r="A441" s="220" t="s">
        <v>1169</v>
      </c>
      <c r="B441" s="220"/>
      <c r="C441" s="220" t="s">
        <v>1204</v>
      </c>
      <c r="D441" s="220"/>
      <c r="E441" s="220" t="s">
        <v>1116</v>
      </c>
      <c r="F441" s="220" t="s">
        <v>1172</v>
      </c>
      <c r="G441" s="192" t="s">
        <v>244</v>
      </c>
      <c r="H441" s="220" t="s">
        <v>6</v>
      </c>
      <c r="I441" s="192">
        <v>10</v>
      </c>
      <c r="J441" s="123" t="s">
        <v>246</v>
      </c>
      <c r="K441" s="216" t="s">
        <v>1169</v>
      </c>
      <c r="L441" s="216" t="s">
        <v>1204</v>
      </c>
      <c r="M441" s="138" t="s">
        <v>797</v>
      </c>
      <c r="N441" s="123">
        <v>1</v>
      </c>
      <c r="O441" s="156" t="s">
        <v>813</v>
      </c>
      <c r="P441" s="159">
        <v>448</v>
      </c>
      <c r="Q441" s="123">
        <v>1</v>
      </c>
      <c r="R441" s="123" t="s">
        <v>1173</v>
      </c>
      <c r="S441" s="159">
        <v>9.37</v>
      </c>
      <c r="T441" s="291">
        <v>16791.04</v>
      </c>
      <c r="U441" s="291">
        <v>10074.623999999998</v>
      </c>
      <c r="V441" s="294">
        <v>0.6</v>
      </c>
    </row>
    <row r="442" spans="1:22" s="11" customFormat="1" ht="33.75">
      <c r="A442" s="221"/>
      <c r="B442" s="221"/>
      <c r="C442" s="221"/>
      <c r="D442" s="221"/>
      <c r="E442" s="221"/>
      <c r="F442" s="221"/>
      <c r="G442" s="272"/>
      <c r="H442" s="282"/>
      <c r="I442" s="272"/>
      <c r="J442" s="8" t="s">
        <v>247</v>
      </c>
      <c r="K442" s="217"/>
      <c r="L442" s="217"/>
      <c r="M442" s="2" t="s">
        <v>1205</v>
      </c>
      <c r="N442" s="8">
        <v>8</v>
      </c>
      <c r="O442" s="14" t="s">
        <v>136</v>
      </c>
      <c r="P442" s="25">
        <v>448</v>
      </c>
      <c r="Q442" s="8">
        <v>1</v>
      </c>
      <c r="R442" s="8" t="s">
        <v>1173</v>
      </c>
      <c r="S442" s="25">
        <v>9.37</v>
      </c>
      <c r="T442" s="289">
        <v>9354240</v>
      </c>
      <c r="U442" s="289">
        <v>5612544</v>
      </c>
      <c r="V442" s="293">
        <v>0.6</v>
      </c>
    </row>
    <row r="443" spans="1:22" s="11" customFormat="1" ht="33.75">
      <c r="A443" s="221"/>
      <c r="B443" s="221"/>
      <c r="C443" s="221"/>
      <c r="D443" s="221"/>
      <c r="E443" s="221"/>
      <c r="F443" s="221"/>
      <c r="G443" s="272"/>
      <c r="H443" s="282"/>
      <c r="I443" s="272"/>
      <c r="J443" s="8" t="s">
        <v>248</v>
      </c>
      <c r="K443" s="217"/>
      <c r="L443" s="217"/>
      <c r="M443" s="24" t="s">
        <v>798</v>
      </c>
      <c r="N443" s="8">
        <v>8</v>
      </c>
      <c r="O443" s="14" t="s">
        <v>136</v>
      </c>
      <c r="P443" s="25">
        <v>448</v>
      </c>
      <c r="Q443" s="8">
        <v>1</v>
      </c>
      <c r="R443" s="8" t="s">
        <v>1173</v>
      </c>
      <c r="S443" s="25">
        <v>9.37</v>
      </c>
      <c r="T443" s="289">
        <v>2365440</v>
      </c>
      <c r="U443" s="289">
        <v>1419264</v>
      </c>
      <c r="V443" s="293">
        <v>0.6</v>
      </c>
    </row>
    <row r="444" spans="1:22" s="11" customFormat="1" ht="45.75" thickBot="1">
      <c r="A444" s="203"/>
      <c r="B444" s="203"/>
      <c r="C444" s="203"/>
      <c r="D444" s="203"/>
      <c r="E444" s="203"/>
      <c r="F444" s="203"/>
      <c r="G444" s="273"/>
      <c r="H444" s="283"/>
      <c r="I444" s="273"/>
      <c r="J444" s="124" t="s">
        <v>249</v>
      </c>
      <c r="K444" s="218"/>
      <c r="L444" s="218"/>
      <c r="M444" s="144" t="s">
        <v>1206</v>
      </c>
      <c r="N444" s="153">
        <v>5</v>
      </c>
      <c r="O444" s="131" t="s">
        <v>136</v>
      </c>
      <c r="P444" s="152">
        <v>448</v>
      </c>
      <c r="Q444" s="153">
        <v>1</v>
      </c>
      <c r="R444" s="153" t="s">
        <v>1173</v>
      </c>
      <c r="S444" s="154">
        <v>9.37</v>
      </c>
      <c r="T444" s="290">
        <v>0</v>
      </c>
      <c r="U444" s="290">
        <v>0</v>
      </c>
      <c r="V444" s="155">
        <v>0.6</v>
      </c>
    </row>
    <row r="445" spans="1:22" s="11" customFormat="1" ht="34.5" thickTop="1">
      <c r="A445" s="220" t="s">
        <v>1169</v>
      </c>
      <c r="B445" s="220"/>
      <c r="C445" s="220" t="s">
        <v>1204</v>
      </c>
      <c r="D445" s="220"/>
      <c r="E445" s="220" t="s">
        <v>1116</v>
      </c>
      <c r="F445" s="220" t="s">
        <v>1172</v>
      </c>
      <c r="G445" s="192" t="s">
        <v>245</v>
      </c>
      <c r="H445" s="220" t="s">
        <v>7</v>
      </c>
      <c r="I445" s="192">
        <v>10</v>
      </c>
      <c r="J445" s="123" t="s">
        <v>250</v>
      </c>
      <c r="K445" s="216" t="s">
        <v>1169</v>
      </c>
      <c r="L445" s="216" t="s">
        <v>1204</v>
      </c>
      <c r="M445" s="138" t="s">
        <v>797</v>
      </c>
      <c r="N445" s="123">
        <v>1</v>
      </c>
      <c r="O445" s="156" t="s">
        <v>137</v>
      </c>
      <c r="P445" s="159">
        <v>117</v>
      </c>
      <c r="Q445" s="123">
        <v>1</v>
      </c>
      <c r="R445" s="123" t="s">
        <v>1173</v>
      </c>
      <c r="S445" s="159">
        <v>9.37</v>
      </c>
      <c r="T445" s="291">
        <v>4385.16</v>
      </c>
      <c r="U445" s="291">
        <v>2631.096</v>
      </c>
      <c r="V445" s="294">
        <v>0.6</v>
      </c>
    </row>
    <row r="446" spans="1:22" s="11" customFormat="1" ht="33.75">
      <c r="A446" s="221"/>
      <c r="B446" s="221"/>
      <c r="C446" s="221"/>
      <c r="D446" s="221"/>
      <c r="E446" s="221"/>
      <c r="F446" s="221"/>
      <c r="G446" s="272"/>
      <c r="H446" s="282"/>
      <c r="I446" s="272"/>
      <c r="J446" s="8" t="s">
        <v>251</v>
      </c>
      <c r="K446" s="217"/>
      <c r="L446" s="217"/>
      <c r="M446" s="2" t="s">
        <v>1205</v>
      </c>
      <c r="N446" s="8">
        <v>8</v>
      </c>
      <c r="O446" s="14" t="s">
        <v>137</v>
      </c>
      <c r="P446" s="25">
        <v>117</v>
      </c>
      <c r="Q446" s="8">
        <v>1</v>
      </c>
      <c r="R446" s="8" t="s">
        <v>1173</v>
      </c>
      <c r="S446" s="25">
        <v>9.37</v>
      </c>
      <c r="T446" s="289">
        <v>2035800</v>
      </c>
      <c r="U446" s="289">
        <v>1221480</v>
      </c>
      <c r="V446" s="293">
        <v>0.6</v>
      </c>
    </row>
    <row r="447" spans="1:22" s="11" customFormat="1" ht="33.75">
      <c r="A447" s="221"/>
      <c r="B447" s="221"/>
      <c r="C447" s="221"/>
      <c r="D447" s="221"/>
      <c r="E447" s="221"/>
      <c r="F447" s="221"/>
      <c r="G447" s="272"/>
      <c r="H447" s="282"/>
      <c r="I447" s="272"/>
      <c r="J447" s="8" t="s">
        <v>252</v>
      </c>
      <c r="K447" s="217"/>
      <c r="L447" s="217"/>
      <c r="M447" s="24" t="s">
        <v>798</v>
      </c>
      <c r="N447" s="8">
        <v>8</v>
      </c>
      <c r="O447" s="14" t="s">
        <v>137</v>
      </c>
      <c r="P447" s="25">
        <v>117</v>
      </c>
      <c r="Q447" s="8">
        <v>1</v>
      </c>
      <c r="R447" s="8" t="s">
        <v>1173</v>
      </c>
      <c r="S447" s="25">
        <v>9.37</v>
      </c>
      <c r="T447" s="289">
        <v>514800</v>
      </c>
      <c r="U447" s="289">
        <v>308880</v>
      </c>
      <c r="V447" s="293">
        <v>0.6</v>
      </c>
    </row>
    <row r="448" spans="1:22" s="11" customFormat="1" ht="45.75" thickBot="1">
      <c r="A448" s="203"/>
      <c r="B448" s="203"/>
      <c r="C448" s="203"/>
      <c r="D448" s="203"/>
      <c r="E448" s="203"/>
      <c r="F448" s="203"/>
      <c r="G448" s="273"/>
      <c r="H448" s="283"/>
      <c r="I448" s="273"/>
      <c r="J448" s="124" t="s">
        <v>253</v>
      </c>
      <c r="K448" s="218"/>
      <c r="L448" s="218"/>
      <c r="M448" s="144" t="s">
        <v>1206</v>
      </c>
      <c r="N448" s="153">
        <v>5</v>
      </c>
      <c r="O448" s="131" t="s">
        <v>137</v>
      </c>
      <c r="P448" s="152">
        <v>117</v>
      </c>
      <c r="Q448" s="153">
        <v>1</v>
      </c>
      <c r="R448" s="153" t="s">
        <v>1173</v>
      </c>
      <c r="S448" s="154">
        <v>9.37</v>
      </c>
      <c r="T448" s="290">
        <v>0</v>
      </c>
      <c r="U448" s="290">
        <v>0</v>
      </c>
      <c r="V448" s="155">
        <v>0.6</v>
      </c>
    </row>
    <row r="449" spans="1:22" s="11" customFormat="1" ht="34.5" thickTop="1">
      <c r="A449" s="220" t="s">
        <v>1169</v>
      </c>
      <c r="B449" s="220"/>
      <c r="C449" s="220" t="s">
        <v>1204</v>
      </c>
      <c r="D449" s="220"/>
      <c r="E449" s="220" t="s">
        <v>1116</v>
      </c>
      <c r="F449" s="220" t="s">
        <v>1172</v>
      </c>
      <c r="G449" s="192" t="s">
        <v>254</v>
      </c>
      <c r="H449" s="220" t="s">
        <v>692</v>
      </c>
      <c r="I449" s="192">
        <v>10</v>
      </c>
      <c r="J449" s="123" t="s">
        <v>256</v>
      </c>
      <c r="K449" s="216" t="s">
        <v>1169</v>
      </c>
      <c r="L449" s="216" t="s">
        <v>1204</v>
      </c>
      <c r="M449" s="138" t="s">
        <v>797</v>
      </c>
      <c r="N449" s="123">
        <v>1</v>
      </c>
      <c r="O449" s="156" t="s">
        <v>138</v>
      </c>
      <c r="P449" s="159">
        <v>228</v>
      </c>
      <c r="Q449" s="123">
        <v>1</v>
      </c>
      <c r="R449" s="123" t="s">
        <v>1173</v>
      </c>
      <c r="S449" s="159">
        <v>5.28</v>
      </c>
      <c r="T449" s="291">
        <v>4815.36</v>
      </c>
      <c r="U449" s="291">
        <v>2889.2160000000003</v>
      </c>
      <c r="V449" s="294">
        <v>0.6</v>
      </c>
    </row>
    <row r="450" spans="1:22" s="11" customFormat="1" ht="33.75">
      <c r="A450" s="221"/>
      <c r="B450" s="221"/>
      <c r="C450" s="221"/>
      <c r="D450" s="221"/>
      <c r="E450" s="221"/>
      <c r="F450" s="221"/>
      <c r="G450" s="272"/>
      <c r="H450" s="282"/>
      <c r="I450" s="272"/>
      <c r="J450" s="8" t="s">
        <v>257</v>
      </c>
      <c r="K450" s="217"/>
      <c r="L450" s="217"/>
      <c r="M450" s="2" t="s">
        <v>1205</v>
      </c>
      <c r="N450" s="8">
        <v>8</v>
      </c>
      <c r="O450" s="14" t="s">
        <v>138</v>
      </c>
      <c r="P450" s="25">
        <v>228</v>
      </c>
      <c r="Q450" s="8">
        <v>1</v>
      </c>
      <c r="R450" s="8" t="s">
        <v>1173</v>
      </c>
      <c r="S450" s="25">
        <v>5.28</v>
      </c>
      <c r="T450" s="289">
        <v>4760640</v>
      </c>
      <c r="U450" s="289">
        <v>2856384</v>
      </c>
      <c r="V450" s="293">
        <v>0.6</v>
      </c>
    </row>
    <row r="451" spans="1:22" s="11" customFormat="1" ht="33.75">
      <c r="A451" s="221"/>
      <c r="B451" s="221"/>
      <c r="C451" s="221"/>
      <c r="D451" s="221"/>
      <c r="E451" s="221"/>
      <c r="F451" s="221"/>
      <c r="G451" s="272"/>
      <c r="H451" s="282"/>
      <c r="I451" s="272"/>
      <c r="J451" s="8" t="s">
        <v>258</v>
      </c>
      <c r="K451" s="217"/>
      <c r="L451" s="217"/>
      <c r="M451" s="24" t="s">
        <v>798</v>
      </c>
      <c r="N451" s="8">
        <v>8</v>
      </c>
      <c r="O451" s="14" t="s">
        <v>138</v>
      </c>
      <c r="P451" s="25">
        <v>228</v>
      </c>
      <c r="Q451" s="8">
        <v>1</v>
      </c>
      <c r="R451" s="8" t="s">
        <v>1173</v>
      </c>
      <c r="S451" s="25">
        <v>5.28</v>
      </c>
      <c r="T451" s="289">
        <v>1203840</v>
      </c>
      <c r="U451" s="289">
        <v>722304</v>
      </c>
      <c r="V451" s="293">
        <v>0.6</v>
      </c>
    </row>
    <row r="452" spans="1:22" s="11" customFormat="1" ht="45.75" thickBot="1">
      <c r="A452" s="203"/>
      <c r="B452" s="203"/>
      <c r="C452" s="203"/>
      <c r="D452" s="203"/>
      <c r="E452" s="203"/>
      <c r="F452" s="203"/>
      <c r="G452" s="273"/>
      <c r="H452" s="283"/>
      <c r="I452" s="273"/>
      <c r="J452" s="124" t="s">
        <v>259</v>
      </c>
      <c r="K452" s="218"/>
      <c r="L452" s="218"/>
      <c r="M452" s="131" t="s">
        <v>1206</v>
      </c>
      <c r="N452" s="153">
        <v>5</v>
      </c>
      <c r="O452" s="131" t="s">
        <v>138</v>
      </c>
      <c r="P452" s="152">
        <v>228</v>
      </c>
      <c r="Q452" s="153">
        <v>1</v>
      </c>
      <c r="R452" s="153" t="s">
        <v>1173</v>
      </c>
      <c r="S452" s="154">
        <v>5.28</v>
      </c>
      <c r="T452" s="290">
        <v>0</v>
      </c>
      <c r="U452" s="290">
        <v>0</v>
      </c>
      <c r="V452" s="155">
        <v>0.6</v>
      </c>
    </row>
    <row r="453" spans="1:22" s="11" customFormat="1" ht="34.5" thickTop="1">
      <c r="A453" s="220" t="s">
        <v>1169</v>
      </c>
      <c r="B453" s="220"/>
      <c r="C453" s="220" t="s">
        <v>1204</v>
      </c>
      <c r="D453" s="220"/>
      <c r="E453" s="220" t="s">
        <v>1116</v>
      </c>
      <c r="F453" s="220" t="s">
        <v>1172</v>
      </c>
      <c r="G453" s="192" t="s">
        <v>255</v>
      </c>
      <c r="H453" s="220" t="s">
        <v>814</v>
      </c>
      <c r="I453" s="192">
        <v>10</v>
      </c>
      <c r="J453" s="123" t="s">
        <v>260</v>
      </c>
      <c r="K453" s="216" t="s">
        <v>1169</v>
      </c>
      <c r="L453" s="216" t="s">
        <v>1204</v>
      </c>
      <c r="M453" s="138" t="s">
        <v>797</v>
      </c>
      <c r="N453" s="123">
        <v>1</v>
      </c>
      <c r="O453" s="156" t="s">
        <v>264</v>
      </c>
      <c r="P453" s="159">
        <v>87</v>
      </c>
      <c r="Q453" s="123">
        <v>1</v>
      </c>
      <c r="R453" s="123" t="s">
        <v>1144</v>
      </c>
      <c r="S453" s="159">
        <v>5.28</v>
      </c>
      <c r="T453" s="291">
        <v>1837.44</v>
      </c>
      <c r="U453" s="291">
        <v>1102.464</v>
      </c>
      <c r="V453" s="294">
        <v>0.6</v>
      </c>
    </row>
    <row r="454" spans="1:22" s="11" customFormat="1" ht="33.75">
      <c r="A454" s="221"/>
      <c r="B454" s="221"/>
      <c r="C454" s="221"/>
      <c r="D454" s="221"/>
      <c r="E454" s="221"/>
      <c r="F454" s="221"/>
      <c r="G454" s="272"/>
      <c r="H454" s="282"/>
      <c r="I454" s="272"/>
      <c r="J454" s="8" t="s">
        <v>261</v>
      </c>
      <c r="K454" s="217"/>
      <c r="L454" s="217"/>
      <c r="M454" s="2" t="s">
        <v>1205</v>
      </c>
      <c r="N454" s="8">
        <v>8</v>
      </c>
      <c r="O454" s="14" t="s">
        <v>264</v>
      </c>
      <c r="P454" s="25">
        <v>87</v>
      </c>
      <c r="Q454" s="8">
        <v>1</v>
      </c>
      <c r="R454" s="8" t="s">
        <v>1173</v>
      </c>
      <c r="S454" s="25">
        <v>5.28</v>
      </c>
      <c r="T454" s="289">
        <v>1513800</v>
      </c>
      <c r="U454" s="289">
        <v>908280</v>
      </c>
      <c r="V454" s="293">
        <v>0.6</v>
      </c>
    </row>
    <row r="455" spans="1:22" s="11" customFormat="1" ht="33.75">
      <c r="A455" s="221"/>
      <c r="B455" s="221"/>
      <c r="C455" s="221"/>
      <c r="D455" s="221"/>
      <c r="E455" s="221"/>
      <c r="F455" s="221"/>
      <c r="G455" s="272"/>
      <c r="H455" s="282"/>
      <c r="I455" s="272"/>
      <c r="J455" s="8" t="s">
        <v>262</v>
      </c>
      <c r="K455" s="217"/>
      <c r="L455" s="217"/>
      <c r="M455" s="24" t="s">
        <v>798</v>
      </c>
      <c r="N455" s="8">
        <v>8</v>
      </c>
      <c r="O455" s="14" t="s">
        <v>264</v>
      </c>
      <c r="P455" s="25">
        <v>87</v>
      </c>
      <c r="Q455" s="8">
        <v>1</v>
      </c>
      <c r="R455" s="8" t="s">
        <v>1173</v>
      </c>
      <c r="S455" s="25">
        <v>5.28</v>
      </c>
      <c r="T455" s="289">
        <v>382800</v>
      </c>
      <c r="U455" s="289">
        <v>229680</v>
      </c>
      <c r="V455" s="293">
        <v>0.6</v>
      </c>
    </row>
    <row r="456" spans="1:22" s="11" customFormat="1" ht="45.75" thickBot="1">
      <c r="A456" s="203"/>
      <c r="B456" s="203"/>
      <c r="C456" s="203"/>
      <c r="D456" s="203"/>
      <c r="E456" s="203"/>
      <c r="F456" s="203"/>
      <c r="G456" s="273"/>
      <c r="H456" s="283"/>
      <c r="I456" s="273"/>
      <c r="J456" s="124" t="s">
        <v>263</v>
      </c>
      <c r="K456" s="218"/>
      <c r="L456" s="218"/>
      <c r="M456" s="144" t="s">
        <v>1206</v>
      </c>
      <c r="N456" s="153">
        <v>5</v>
      </c>
      <c r="O456" s="131" t="s">
        <v>264</v>
      </c>
      <c r="P456" s="152">
        <v>87</v>
      </c>
      <c r="Q456" s="153">
        <v>1</v>
      </c>
      <c r="R456" s="153" t="s">
        <v>1173</v>
      </c>
      <c r="S456" s="154">
        <v>5.28</v>
      </c>
      <c r="T456" s="290">
        <v>0</v>
      </c>
      <c r="U456" s="290">
        <v>0</v>
      </c>
      <c r="V456" s="155">
        <v>0.6</v>
      </c>
    </row>
    <row r="457" spans="1:22" s="11" customFormat="1" ht="34.5" thickTop="1">
      <c r="A457" s="220" t="s">
        <v>1169</v>
      </c>
      <c r="B457" s="220" t="s">
        <v>1193</v>
      </c>
      <c r="C457" s="220" t="s">
        <v>1207</v>
      </c>
      <c r="D457" s="220"/>
      <c r="E457" s="220" t="s">
        <v>1116</v>
      </c>
      <c r="F457" s="220"/>
      <c r="G457" s="192" t="s">
        <v>265</v>
      </c>
      <c r="H457" s="220" t="s">
        <v>757</v>
      </c>
      <c r="I457" s="192">
        <v>1</v>
      </c>
      <c r="J457" s="123" t="s">
        <v>267</v>
      </c>
      <c r="K457" s="216" t="s">
        <v>1146</v>
      </c>
      <c r="L457" s="216" t="s">
        <v>1207</v>
      </c>
      <c r="M457" s="138" t="s">
        <v>1208</v>
      </c>
      <c r="N457" s="123">
        <v>11</v>
      </c>
      <c r="O457" s="156" t="s">
        <v>141</v>
      </c>
      <c r="P457" s="159">
        <v>515</v>
      </c>
      <c r="Q457" s="123">
        <v>1</v>
      </c>
      <c r="R457" s="123" t="s">
        <v>1144</v>
      </c>
      <c r="S457" s="159">
        <v>9.37</v>
      </c>
      <c r="T457" s="294">
        <v>4825.55</v>
      </c>
      <c r="U457" s="294">
        <v>2895.33</v>
      </c>
      <c r="V457" s="294">
        <v>0.6</v>
      </c>
    </row>
    <row r="458" spans="1:22" s="11" customFormat="1" ht="33.75">
      <c r="A458" s="221"/>
      <c r="B458" s="221"/>
      <c r="C458" s="221"/>
      <c r="D458" s="221"/>
      <c r="E458" s="221"/>
      <c r="F458" s="221"/>
      <c r="G458" s="272"/>
      <c r="H458" s="221"/>
      <c r="I458" s="272"/>
      <c r="J458" s="8" t="s">
        <v>268</v>
      </c>
      <c r="K458" s="217"/>
      <c r="L458" s="217"/>
      <c r="M458" s="2" t="s">
        <v>1209</v>
      </c>
      <c r="N458" s="8">
        <v>1</v>
      </c>
      <c r="O458" s="14" t="s">
        <v>141</v>
      </c>
      <c r="P458" s="25">
        <v>515</v>
      </c>
      <c r="Q458" s="8">
        <v>1</v>
      </c>
      <c r="R458" s="8" t="s">
        <v>1144</v>
      </c>
      <c r="S458" s="25">
        <v>9.37</v>
      </c>
      <c r="T458" s="293">
        <v>19302.2</v>
      </c>
      <c r="U458" s="293">
        <v>11581.32</v>
      </c>
      <c r="V458" s="293">
        <v>0.6</v>
      </c>
    </row>
    <row r="459" spans="1:22" s="11" customFormat="1" ht="33.75">
      <c r="A459" s="221"/>
      <c r="B459" s="221"/>
      <c r="C459" s="221"/>
      <c r="D459" s="221"/>
      <c r="E459" s="221"/>
      <c r="F459" s="221"/>
      <c r="G459" s="272"/>
      <c r="H459" s="221"/>
      <c r="I459" s="272"/>
      <c r="J459" s="8" t="s">
        <v>269</v>
      </c>
      <c r="K459" s="217"/>
      <c r="L459" s="217"/>
      <c r="M459" s="2" t="s">
        <v>1210</v>
      </c>
      <c r="N459" s="8">
        <v>2</v>
      </c>
      <c r="O459" s="14" t="s">
        <v>141</v>
      </c>
      <c r="P459" s="25">
        <v>515</v>
      </c>
      <c r="Q459" s="8">
        <v>1</v>
      </c>
      <c r="R459" s="8" t="s">
        <v>1173</v>
      </c>
      <c r="S459" s="25">
        <v>9.37</v>
      </c>
      <c r="T459" s="293">
        <v>4825.55</v>
      </c>
      <c r="U459" s="293">
        <v>2895.33</v>
      </c>
      <c r="V459" s="293">
        <v>0.6</v>
      </c>
    </row>
    <row r="460" spans="1:22" s="11" customFormat="1" ht="33.75">
      <c r="A460" s="221"/>
      <c r="B460" s="221"/>
      <c r="C460" s="221"/>
      <c r="D460" s="221"/>
      <c r="E460" s="221"/>
      <c r="F460" s="221"/>
      <c r="G460" s="272"/>
      <c r="H460" s="221"/>
      <c r="I460" s="272"/>
      <c r="J460" s="8" t="s">
        <v>270</v>
      </c>
      <c r="K460" s="217"/>
      <c r="L460" s="217"/>
      <c r="M460" s="2" t="s">
        <v>815</v>
      </c>
      <c r="N460" s="8">
        <v>3</v>
      </c>
      <c r="O460" s="14" t="s">
        <v>141</v>
      </c>
      <c r="P460" s="25">
        <v>515</v>
      </c>
      <c r="Q460" s="8">
        <v>1</v>
      </c>
      <c r="R460" s="8" t="s">
        <v>1173</v>
      </c>
      <c r="S460" s="25">
        <v>9.37</v>
      </c>
      <c r="T460" s="293">
        <v>77208.8</v>
      </c>
      <c r="U460" s="293">
        <v>46325.28</v>
      </c>
      <c r="V460" s="293">
        <v>0.6</v>
      </c>
    </row>
    <row r="461" spans="1:22" s="11" customFormat="1" ht="34.5" thickBot="1">
      <c r="A461" s="203"/>
      <c r="B461" s="203"/>
      <c r="C461" s="203"/>
      <c r="D461" s="203"/>
      <c r="E461" s="203"/>
      <c r="F461" s="203"/>
      <c r="G461" s="273"/>
      <c r="H461" s="203"/>
      <c r="I461" s="273"/>
      <c r="J461" s="124" t="s">
        <v>271</v>
      </c>
      <c r="K461" s="218"/>
      <c r="L461" s="218"/>
      <c r="M461" s="144" t="s">
        <v>1211</v>
      </c>
      <c r="N461" s="153">
        <v>6</v>
      </c>
      <c r="O461" s="131" t="s">
        <v>141</v>
      </c>
      <c r="P461" s="152">
        <v>515</v>
      </c>
      <c r="Q461" s="153">
        <v>1</v>
      </c>
      <c r="R461" s="153" t="s">
        <v>1173</v>
      </c>
      <c r="S461" s="154">
        <v>9.37</v>
      </c>
      <c r="T461" s="155">
        <v>2412.775</v>
      </c>
      <c r="U461" s="155">
        <v>1447.665</v>
      </c>
      <c r="V461" s="155">
        <v>0.6</v>
      </c>
    </row>
    <row r="462" spans="1:22" s="11" customFormat="1" ht="34.5" thickTop="1">
      <c r="A462" s="220" t="s">
        <v>1169</v>
      </c>
      <c r="B462" s="220" t="s">
        <v>1193</v>
      </c>
      <c r="C462" s="220" t="s">
        <v>1207</v>
      </c>
      <c r="D462" s="220"/>
      <c r="E462" s="220" t="s">
        <v>1116</v>
      </c>
      <c r="F462" s="220" t="s">
        <v>1172</v>
      </c>
      <c r="G462" s="192" t="s">
        <v>266</v>
      </c>
      <c r="H462" s="220" t="s">
        <v>758</v>
      </c>
      <c r="I462" s="192">
        <v>1</v>
      </c>
      <c r="J462" s="123" t="s">
        <v>272</v>
      </c>
      <c r="K462" s="216" t="s">
        <v>1146</v>
      </c>
      <c r="L462" s="216" t="s">
        <v>1207</v>
      </c>
      <c r="M462" s="138" t="s">
        <v>1208</v>
      </c>
      <c r="N462" s="123">
        <v>11</v>
      </c>
      <c r="O462" s="156" t="s">
        <v>142</v>
      </c>
      <c r="P462" s="159">
        <v>20</v>
      </c>
      <c r="Q462" s="123">
        <v>1</v>
      </c>
      <c r="R462" s="123" t="s">
        <v>1144</v>
      </c>
      <c r="S462" s="159">
        <v>9.37</v>
      </c>
      <c r="T462" s="294">
        <v>187.4</v>
      </c>
      <c r="U462" s="294">
        <v>112.44</v>
      </c>
      <c r="V462" s="294">
        <v>0.6</v>
      </c>
    </row>
    <row r="463" spans="1:22" s="11" customFormat="1" ht="33.75">
      <c r="A463" s="221"/>
      <c r="B463" s="221"/>
      <c r="C463" s="221"/>
      <c r="D463" s="221"/>
      <c r="E463" s="221"/>
      <c r="F463" s="221"/>
      <c r="G463" s="272"/>
      <c r="H463" s="221"/>
      <c r="I463" s="272"/>
      <c r="J463" s="8" t="s">
        <v>273</v>
      </c>
      <c r="K463" s="217"/>
      <c r="L463" s="217"/>
      <c r="M463" s="2" t="s">
        <v>1209</v>
      </c>
      <c r="N463" s="8">
        <v>1</v>
      </c>
      <c r="O463" s="14" t="s">
        <v>142</v>
      </c>
      <c r="P463" s="25">
        <v>20</v>
      </c>
      <c r="Q463" s="8">
        <v>1</v>
      </c>
      <c r="R463" s="8" t="s">
        <v>1144</v>
      </c>
      <c r="S463" s="25">
        <v>9.37</v>
      </c>
      <c r="T463" s="293">
        <v>749.6</v>
      </c>
      <c r="U463" s="293">
        <v>449.76</v>
      </c>
      <c r="V463" s="293">
        <v>0.6</v>
      </c>
    </row>
    <row r="464" spans="1:22" s="11" customFormat="1" ht="33.75">
      <c r="A464" s="221"/>
      <c r="B464" s="221"/>
      <c r="C464" s="221"/>
      <c r="D464" s="221"/>
      <c r="E464" s="221"/>
      <c r="F464" s="221"/>
      <c r="G464" s="272"/>
      <c r="H464" s="221"/>
      <c r="I464" s="272"/>
      <c r="J464" s="8" t="s">
        <v>274</v>
      </c>
      <c r="K464" s="217"/>
      <c r="L464" s="217"/>
      <c r="M464" s="2" t="s">
        <v>1210</v>
      </c>
      <c r="N464" s="8">
        <v>2</v>
      </c>
      <c r="O464" s="14" t="s">
        <v>142</v>
      </c>
      <c r="P464" s="25">
        <v>20</v>
      </c>
      <c r="Q464" s="8">
        <v>1</v>
      </c>
      <c r="R464" s="8" t="s">
        <v>1173</v>
      </c>
      <c r="S464" s="25">
        <v>9.37</v>
      </c>
      <c r="T464" s="293">
        <v>187.4</v>
      </c>
      <c r="U464" s="293">
        <v>112.44</v>
      </c>
      <c r="V464" s="293">
        <v>0.6</v>
      </c>
    </row>
    <row r="465" spans="1:22" s="11" customFormat="1" ht="33.75">
      <c r="A465" s="221"/>
      <c r="B465" s="221"/>
      <c r="C465" s="221"/>
      <c r="D465" s="221"/>
      <c r="E465" s="221"/>
      <c r="F465" s="221"/>
      <c r="G465" s="272"/>
      <c r="H465" s="221"/>
      <c r="I465" s="272"/>
      <c r="J465" s="8" t="s">
        <v>275</v>
      </c>
      <c r="K465" s="217"/>
      <c r="L465" s="217"/>
      <c r="M465" s="2" t="s">
        <v>815</v>
      </c>
      <c r="N465" s="8">
        <v>3</v>
      </c>
      <c r="O465" s="14" t="s">
        <v>142</v>
      </c>
      <c r="P465" s="25">
        <v>20</v>
      </c>
      <c r="Q465" s="8">
        <v>1</v>
      </c>
      <c r="R465" s="8" t="s">
        <v>1173</v>
      </c>
      <c r="S465" s="25">
        <v>9.37</v>
      </c>
      <c r="T465" s="293">
        <v>2998.4</v>
      </c>
      <c r="U465" s="293">
        <v>1799.04</v>
      </c>
      <c r="V465" s="293">
        <v>0.6</v>
      </c>
    </row>
    <row r="466" spans="1:22" s="11" customFormat="1" ht="34.5" thickBot="1">
      <c r="A466" s="203"/>
      <c r="B466" s="203"/>
      <c r="C466" s="203"/>
      <c r="D466" s="203"/>
      <c r="E466" s="203"/>
      <c r="F466" s="203"/>
      <c r="G466" s="273"/>
      <c r="H466" s="203"/>
      <c r="I466" s="273"/>
      <c r="J466" s="124" t="s">
        <v>276</v>
      </c>
      <c r="K466" s="218"/>
      <c r="L466" s="218"/>
      <c r="M466" s="144" t="s">
        <v>1211</v>
      </c>
      <c r="N466" s="153">
        <v>6</v>
      </c>
      <c r="O466" s="131" t="s">
        <v>142</v>
      </c>
      <c r="P466" s="152">
        <v>20</v>
      </c>
      <c r="Q466" s="153">
        <v>1</v>
      </c>
      <c r="R466" s="153" t="s">
        <v>1173</v>
      </c>
      <c r="S466" s="154">
        <v>9.37</v>
      </c>
      <c r="T466" s="155">
        <v>93.7</v>
      </c>
      <c r="U466" s="155">
        <v>56.22</v>
      </c>
      <c r="V466" s="155">
        <v>0.6</v>
      </c>
    </row>
    <row r="467" spans="1:22" s="11" customFormat="1" ht="34.5" thickTop="1">
      <c r="A467" s="220" t="s">
        <v>1169</v>
      </c>
      <c r="B467" s="220" t="s">
        <v>1193</v>
      </c>
      <c r="C467" s="220" t="s">
        <v>1207</v>
      </c>
      <c r="D467" s="220"/>
      <c r="E467" s="220" t="s">
        <v>1116</v>
      </c>
      <c r="F467" s="220" t="s">
        <v>1172</v>
      </c>
      <c r="G467" s="192" t="s">
        <v>277</v>
      </c>
      <c r="H467" s="220" t="s">
        <v>759</v>
      </c>
      <c r="I467" s="192">
        <v>1</v>
      </c>
      <c r="J467" s="123" t="s">
        <v>279</v>
      </c>
      <c r="K467" s="216" t="s">
        <v>1146</v>
      </c>
      <c r="L467" s="216" t="s">
        <v>1207</v>
      </c>
      <c r="M467" s="138" t="s">
        <v>1208</v>
      </c>
      <c r="N467" s="123">
        <v>11</v>
      </c>
      <c r="O467" s="156" t="s">
        <v>143</v>
      </c>
      <c r="P467" s="159">
        <v>2972</v>
      </c>
      <c r="Q467" s="123">
        <v>1</v>
      </c>
      <c r="R467" s="123" t="s">
        <v>1173</v>
      </c>
      <c r="S467" s="159">
        <v>5.28</v>
      </c>
      <c r="T467" s="294">
        <v>15692.16</v>
      </c>
      <c r="U467" s="294">
        <v>9415.296</v>
      </c>
      <c r="V467" s="294">
        <v>0.6</v>
      </c>
    </row>
    <row r="468" spans="1:22" s="11" customFormat="1" ht="33.75">
      <c r="A468" s="221"/>
      <c r="B468" s="221"/>
      <c r="C468" s="221"/>
      <c r="D468" s="221"/>
      <c r="E468" s="221"/>
      <c r="F468" s="221"/>
      <c r="G468" s="272"/>
      <c r="H468" s="221"/>
      <c r="I468" s="272"/>
      <c r="J468" s="8" t="s">
        <v>280</v>
      </c>
      <c r="K468" s="217"/>
      <c r="L468" s="217"/>
      <c r="M468" s="2" t="s">
        <v>1209</v>
      </c>
      <c r="N468" s="8">
        <v>1</v>
      </c>
      <c r="O468" s="14" t="s">
        <v>143</v>
      </c>
      <c r="P468" s="25">
        <v>2972</v>
      </c>
      <c r="Q468" s="8">
        <v>1</v>
      </c>
      <c r="R468" s="8" t="s">
        <v>1173</v>
      </c>
      <c r="S468" s="25">
        <v>5.28</v>
      </c>
      <c r="T468" s="293">
        <v>62768.64</v>
      </c>
      <c r="U468" s="293">
        <v>37661.184</v>
      </c>
      <c r="V468" s="293">
        <v>0.6</v>
      </c>
    </row>
    <row r="469" spans="1:22" s="11" customFormat="1" ht="33.75">
      <c r="A469" s="221"/>
      <c r="B469" s="221"/>
      <c r="C469" s="221"/>
      <c r="D469" s="221"/>
      <c r="E469" s="221"/>
      <c r="F469" s="221"/>
      <c r="G469" s="272"/>
      <c r="H469" s="221"/>
      <c r="I469" s="272"/>
      <c r="J469" s="8" t="s">
        <v>281</v>
      </c>
      <c r="K469" s="217"/>
      <c r="L469" s="217"/>
      <c r="M469" s="2" t="s">
        <v>1210</v>
      </c>
      <c r="N469" s="8">
        <v>2</v>
      </c>
      <c r="O469" s="14" t="s">
        <v>143</v>
      </c>
      <c r="P469" s="25">
        <v>2972</v>
      </c>
      <c r="Q469" s="8">
        <v>1</v>
      </c>
      <c r="R469" s="8" t="s">
        <v>1173</v>
      </c>
      <c r="S469" s="25">
        <v>5.28</v>
      </c>
      <c r="T469" s="293">
        <v>15692.16</v>
      </c>
      <c r="U469" s="293">
        <v>9415.296</v>
      </c>
      <c r="V469" s="293">
        <v>0.6</v>
      </c>
    </row>
    <row r="470" spans="1:22" s="11" customFormat="1" ht="33.75">
      <c r="A470" s="221"/>
      <c r="B470" s="221"/>
      <c r="C470" s="221"/>
      <c r="D470" s="221"/>
      <c r="E470" s="221"/>
      <c r="F470" s="221"/>
      <c r="G470" s="272"/>
      <c r="H470" s="221"/>
      <c r="I470" s="272"/>
      <c r="J470" s="8" t="s">
        <v>282</v>
      </c>
      <c r="K470" s="217"/>
      <c r="L470" s="217"/>
      <c r="M470" s="2" t="s">
        <v>815</v>
      </c>
      <c r="N470" s="8">
        <v>3</v>
      </c>
      <c r="O470" s="14" t="s">
        <v>143</v>
      </c>
      <c r="P470" s="25">
        <v>2972</v>
      </c>
      <c r="Q470" s="8">
        <v>1</v>
      </c>
      <c r="R470" s="8" t="s">
        <v>1173</v>
      </c>
      <c r="S470" s="25">
        <v>5.28</v>
      </c>
      <c r="T470" s="293">
        <v>251074.56</v>
      </c>
      <c r="U470" s="293">
        <v>150644.736</v>
      </c>
      <c r="V470" s="293">
        <v>0.6</v>
      </c>
    </row>
    <row r="471" spans="1:22" s="11" customFormat="1" ht="34.5" thickBot="1">
      <c r="A471" s="203"/>
      <c r="B471" s="203"/>
      <c r="C471" s="203"/>
      <c r="D471" s="203"/>
      <c r="E471" s="203"/>
      <c r="F471" s="203"/>
      <c r="G471" s="273"/>
      <c r="H471" s="203"/>
      <c r="I471" s="273"/>
      <c r="J471" s="124" t="s">
        <v>283</v>
      </c>
      <c r="K471" s="218"/>
      <c r="L471" s="218"/>
      <c r="M471" s="144" t="s">
        <v>1211</v>
      </c>
      <c r="N471" s="153">
        <v>6</v>
      </c>
      <c r="O471" s="131" t="s">
        <v>143</v>
      </c>
      <c r="P471" s="152">
        <v>2972</v>
      </c>
      <c r="Q471" s="153">
        <v>1</v>
      </c>
      <c r="R471" s="153" t="s">
        <v>1173</v>
      </c>
      <c r="S471" s="154">
        <v>5.28</v>
      </c>
      <c r="T471" s="155">
        <v>7846.08</v>
      </c>
      <c r="U471" s="155">
        <v>4707.648</v>
      </c>
      <c r="V471" s="155">
        <v>0.6</v>
      </c>
    </row>
    <row r="472" spans="1:22" s="11" customFormat="1" ht="34.5" thickTop="1">
      <c r="A472" s="220" t="s">
        <v>1169</v>
      </c>
      <c r="B472" s="220" t="s">
        <v>1193</v>
      </c>
      <c r="C472" s="220" t="s">
        <v>1207</v>
      </c>
      <c r="D472" s="220"/>
      <c r="E472" s="220" t="s">
        <v>1116</v>
      </c>
      <c r="F472" s="220" t="s">
        <v>1172</v>
      </c>
      <c r="G472" s="192" t="s">
        <v>278</v>
      </c>
      <c r="H472" s="220" t="s">
        <v>760</v>
      </c>
      <c r="I472" s="192">
        <v>1</v>
      </c>
      <c r="J472" s="123" t="s">
        <v>284</v>
      </c>
      <c r="K472" s="216" t="s">
        <v>1146</v>
      </c>
      <c r="L472" s="216" t="s">
        <v>1207</v>
      </c>
      <c r="M472" s="138" t="s">
        <v>1208</v>
      </c>
      <c r="N472" s="123">
        <v>11</v>
      </c>
      <c r="O472" s="156" t="s">
        <v>144</v>
      </c>
      <c r="P472" s="159">
        <v>368</v>
      </c>
      <c r="Q472" s="123">
        <v>1</v>
      </c>
      <c r="R472" s="123" t="s">
        <v>1144</v>
      </c>
      <c r="S472" s="159">
        <v>5.28</v>
      </c>
      <c r="T472" s="294">
        <v>1943.04</v>
      </c>
      <c r="U472" s="294">
        <v>1165.824</v>
      </c>
      <c r="V472" s="294">
        <v>0.6</v>
      </c>
    </row>
    <row r="473" spans="1:22" s="11" customFormat="1" ht="33.75">
      <c r="A473" s="221"/>
      <c r="B473" s="221"/>
      <c r="C473" s="221"/>
      <c r="D473" s="221"/>
      <c r="E473" s="221"/>
      <c r="F473" s="221"/>
      <c r="G473" s="272"/>
      <c r="H473" s="221"/>
      <c r="I473" s="272"/>
      <c r="J473" s="8" t="s">
        <v>285</v>
      </c>
      <c r="K473" s="217"/>
      <c r="L473" s="217"/>
      <c r="M473" s="2" t="s">
        <v>1209</v>
      </c>
      <c r="N473" s="8">
        <v>1</v>
      </c>
      <c r="O473" s="14" t="s">
        <v>144</v>
      </c>
      <c r="P473" s="25">
        <v>368</v>
      </c>
      <c r="Q473" s="8">
        <v>1</v>
      </c>
      <c r="R473" s="8" t="s">
        <v>1144</v>
      </c>
      <c r="S473" s="25">
        <v>5.28</v>
      </c>
      <c r="T473" s="293">
        <v>7772.16</v>
      </c>
      <c r="U473" s="293">
        <v>4663.296</v>
      </c>
      <c r="V473" s="293">
        <v>0.6</v>
      </c>
    </row>
    <row r="474" spans="1:22" s="11" customFormat="1" ht="33.75">
      <c r="A474" s="221"/>
      <c r="B474" s="221"/>
      <c r="C474" s="221"/>
      <c r="D474" s="221"/>
      <c r="E474" s="221"/>
      <c r="F474" s="221"/>
      <c r="G474" s="272"/>
      <c r="H474" s="221"/>
      <c r="I474" s="272"/>
      <c r="J474" s="8" t="s">
        <v>286</v>
      </c>
      <c r="K474" s="217"/>
      <c r="L474" s="217"/>
      <c r="M474" s="2" t="s">
        <v>1210</v>
      </c>
      <c r="N474" s="8">
        <v>2</v>
      </c>
      <c r="O474" s="14" t="s">
        <v>144</v>
      </c>
      <c r="P474" s="25">
        <v>368</v>
      </c>
      <c r="Q474" s="8">
        <v>1</v>
      </c>
      <c r="R474" s="8" t="s">
        <v>1173</v>
      </c>
      <c r="S474" s="25">
        <v>5.28</v>
      </c>
      <c r="T474" s="293">
        <v>1943.04</v>
      </c>
      <c r="U474" s="293">
        <v>1165.824</v>
      </c>
      <c r="V474" s="293">
        <v>0.6</v>
      </c>
    </row>
    <row r="475" spans="1:22" s="11" customFormat="1" ht="33.75">
      <c r="A475" s="221"/>
      <c r="B475" s="221"/>
      <c r="C475" s="221"/>
      <c r="D475" s="221"/>
      <c r="E475" s="221"/>
      <c r="F475" s="221"/>
      <c r="G475" s="272"/>
      <c r="H475" s="221"/>
      <c r="I475" s="272"/>
      <c r="J475" s="8" t="s">
        <v>287</v>
      </c>
      <c r="K475" s="217"/>
      <c r="L475" s="217"/>
      <c r="M475" s="2" t="s">
        <v>815</v>
      </c>
      <c r="N475" s="8">
        <v>3</v>
      </c>
      <c r="O475" s="14" t="s">
        <v>144</v>
      </c>
      <c r="P475" s="25">
        <v>368</v>
      </c>
      <c r="Q475" s="8">
        <v>1</v>
      </c>
      <c r="R475" s="8" t="s">
        <v>1173</v>
      </c>
      <c r="S475" s="25">
        <v>5.28</v>
      </c>
      <c r="T475" s="293">
        <v>31088.64</v>
      </c>
      <c r="U475" s="293">
        <v>18653.184</v>
      </c>
      <c r="V475" s="293">
        <v>0.6</v>
      </c>
    </row>
    <row r="476" spans="1:22" s="11" customFormat="1" ht="34.5" thickBot="1">
      <c r="A476" s="203"/>
      <c r="B476" s="203"/>
      <c r="C476" s="203"/>
      <c r="D476" s="203"/>
      <c r="E476" s="203"/>
      <c r="F476" s="203"/>
      <c r="G476" s="273"/>
      <c r="H476" s="203"/>
      <c r="I476" s="273"/>
      <c r="J476" s="124" t="s">
        <v>288</v>
      </c>
      <c r="K476" s="218"/>
      <c r="L476" s="218"/>
      <c r="M476" s="144" t="s">
        <v>1211</v>
      </c>
      <c r="N476" s="153">
        <v>6</v>
      </c>
      <c r="O476" s="131" t="s">
        <v>144</v>
      </c>
      <c r="P476" s="152">
        <v>368</v>
      </c>
      <c r="Q476" s="153">
        <v>1</v>
      </c>
      <c r="R476" s="153" t="s">
        <v>1173</v>
      </c>
      <c r="S476" s="154">
        <v>5.28</v>
      </c>
      <c r="T476" s="155">
        <v>971.52</v>
      </c>
      <c r="U476" s="155">
        <v>582.912</v>
      </c>
      <c r="V476" s="155">
        <v>0.6</v>
      </c>
    </row>
    <row r="477" spans="1:22" s="11" customFormat="1" ht="34.5" thickTop="1">
      <c r="A477" s="220" t="s">
        <v>1169</v>
      </c>
      <c r="B477" s="220" t="s">
        <v>1193</v>
      </c>
      <c r="C477" s="220" t="s">
        <v>1207</v>
      </c>
      <c r="D477" s="220"/>
      <c r="E477" s="220" t="s">
        <v>1116</v>
      </c>
      <c r="F477" s="220" t="s">
        <v>1172</v>
      </c>
      <c r="G477" s="192" t="s">
        <v>289</v>
      </c>
      <c r="H477" s="220" t="s">
        <v>761</v>
      </c>
      <c r="I477" s="192">
        <v>1</v>
      </c>
      <c r="J477" s="123" t="s">
        <v>291</v>
      </c>
      <c r="K477" s="216" t="s">
        <v>1146</v>
      </c>
      <c r="L477" s="216" t="s">
        <v>1207</v>
      </c>
      <c r="M477" s="138" t="s">
        <v>1208</v>
      </c>
      <c r="N477" s="123">
        <v>11</v>
      </c>
      <c r="O477" s="156" t="s">
        <v>136</v>
      </c>
      <c r="P477" s="159">
        <v>448</v>
      </c>
      <c r="Q477" s="123">
        <v>1</v>
      </c>
      <c r="R477" s="123" t="s">
        <v>1144</v>
      </c>
      <c r="S477" s="159">
        <v>9.37</v>
      </c>
      <c r="T477" s="294">
        <v>4197.76</v>
      </c>
      <c r="U477" s="294">
        <v>2518.6559999999995</v>
      </c>
      <c r="V477" s="294">
        <v>0.6</v>
      </c>
    </row>
    <row r="478" spans="1:22" s="11" customFormat="1" ht="33.75">
      <c r="A478" s="221"/>
      <c r="B478" s="221"/>
      <c r="C478" s="221"/>
      <c r="D478" s="221"/>
      <c r="E478" s="221"/>
      <c r="F478" s="221"/>
      <c r="G478" s="272"/>
      <c r="H478" s="221"/>
      <c r="I478" s="272"/>
      <c r="J478" s="8" t="s">
        <v>292</v>
      </c>
      <c r="K478" s="217"/>
      <c r="L478" s="217"/>
      <c r="M478" s="2" t="s">
        <v>1209</v>
      </c>
      <c r="N478" s="8">
        <v>1</v>
      </c>
      <c r="O478" s="14" t="s">
        <v>136</v>
      </c>
      <c r="P478" s="25">
        <v>448</v>
      </c>
      <c r="Q478" s="8">
        <v>1</v>
      </c>
      <c r="R478" s="8" t="s">
        <v>1144</v>
      </c>
      <c r="S478" s="25">
        <v>9.37</v>
      </c>
      <c r="T478" s="293">
        <v>16791.04</v>
      </c>
      <c r="U478" s="293">
        <v>10074.623999999998</v>
      </c>
      <c r="V478" s="293">
        <v>0.6</v>
      </c>
    </row>
    <row r="479" spans="1:22" s="11" customFormat="1" ht="33.75">
      <c r="A479" s="221"/>
      <c r="B479" s="221"/>
      <c r="C479" s="221"/>
      <c r="D479" s="221"/>
      <c r="E479" s="221"/>
      <c r="F479" s="221"/>
      <c r="G479" s="272"/>
      <c r="H479" s="221"/>
      <c r="I479" s="272"/>
      <c r="J479" s="8" t="s">
        <v>293</v>
      </c>
      <c r="K479" s="217"/>
      <c r="L479" s="217"/>
      <c r="M479" s="2" t="s">
        <v>1210</v>
      </c>
      <c r="N479" s="8">
        <v>2</v>
      </c>
      <c r="O479" s="14" t="s">
        <v>136</v>
      </c>
      <c r="P479" s="25">
        <v>448</v>
      </c>
      <c r="Q479" s="8">
        <v>1</v>
      </c>
      <c r="R479" s="8" t="s">
        <v>1173</v>
      </c>
      <c r="S479" s="25">
        <v>9.37</v>
      </c>
      <c r="T479" s="293">
        <v>4197.76</v>
      </c>
      <c r="U479" s="293">
        <v>2518.6559999999995</v>
      </c>
      <c r="V479" s="293">
        <v>0.6</v>
      </c>
    </row>
    <row r="480" spans="1:22" s="11" customFormat="1" ht="33.75">
      <c r="A480" s="221"/>
      <c r="B480" s="221"/>
      <c r="C480" s="221"/>
      <c r="D480" s="221"/>
      <c r="E480" s="221"/>
      <c r="F480" s="221"/>
      <c r="G480" s="272"/>
      <c r="H480" s="221"/>
      <c r="I480" s="272"/>
      <c r="J480" s="8" t="s">
        <v>294</v>
      </c>
      <c r="K480" s="217"/>
      <c r="L480" s="217"/>
      <c r="M480" s="2" t="s">
        <v>815</v>
      </c>
      <c r="N480" s="8">
        <v>3</v>
      </c>
      <c r="O480" s="14" t="s">
        <v>136</v>
      </c>
      <c r="P480" s="25">
        <v>448</v>
      </c>
      <c r="Q480" s="8">
        <v>1</v>
      </c>
      <c r="R480" s="8" t="s">
        <v>1173</v>
      </c>
      <c r="S480" s="25">
        <v>9.37</v>
      </c>
      <c r="T480" s="293">
        <v>67164.16</v>
      </c>
      <c r="U480" s="293">
        <v>40298.49599999999</v>
      </c>
      <c r="V480" s="293">
        <v>0.6</v>
      </c>
    </row>
    <row r="481" spans="1:22" s="11" customFormat="1" ht="34.5" thickBot="1">
      <c r="A481" s="203"/>
      <c r="B481" s="203"/>
      <c r="C481" s="203"/>
      <c r="D481" s="203"/>
      <c r="E481" s="203"/>
      <c r="F481" s="203"/>
      <c r="G481" s="273"/>
      <c r="H481" s="203"/>
      <c r="I481" s="273"/>
      <c r="J481" s="124" t="s">
        <v>295</v>
      </c>
      <c r="K481" s="218"/>
      <c r="L481" s="218"/>
      <c r="M481" s="144" t="s">
        <v>1211</v>
      </c>
      <c r="N481" s="153">
        <v>6</v>
      </c>
      <c r="O481" s="131" t="s">
        <v>136</v>
      </c>
      <c r="P481" s="152">
        <v>448</v>
      </c>
      <c r="Q481" s="153">
        <v>1</v>
      </c>
      <c r="R481" s="153" t="s">
        <v>1173</v>
      </c>
      <c r="S481" s="154">
        <v>9.37</v>
      </c>
      <c r="T481" s="155">
        <v>2098.88</v>
      </c>
      <c r="U481" s="155">
        <v>1259.3279999999997</v>
      </c>
      <c r="V481" s="155">
        <v>0.6</v>
      </c>
    </row>
    <row r="482" spans="1:22" s="11" customFormat="1" ht="34.5" thickTop="1">
      <c r="A482" s="220" t="s">
        <v>1169</v>
      </c>
      <c r="B482" s="220" t="s">
        <v>1193</v>
      </c>
      <c r="C482" s="220" t="s">
        <v>1207</v>
      </c>
      <c r="D482" s="220"/>
      <c r="E482" s="220" t="s">
        <v>1116</v>
      </c>
      <c r="F482" s="220" t="s">
        <v>1172</v>
      </c>
      <c r="G482" s="192" t="s">
        <v>290</v>
      </c>
      <c r="H482" s="220" t="s">
        <v>762</v>
      </c>
      <c r="I482" s="192">
        <v>1</v>
      </c>
      <c r="J482" s="123" t="s">
        <v>296</v>
      </c>
      <c r="K482" s="216" t="s">
        <v>1146</v>
      </c>
      <c r="L482" s="216" t="s">
        <v>1207</v>
      </c>
      <c r="M482" s="138" t="s">
        <v>1208</v>
      </c>
      <c r="N482" s="123">
        <v>11</v>
      </c>
      <c r="O482" s="156" t="s">
        <v>137</v>
      </c>
      <c r="P482" s="159">
        <v>117</v>
      </c>
      <c r="Q482" s="123">
        <v>1</v>
      </c>
      <c r="R482" s="123" t="s">
        <v>1144</v>
      </c>
      <c r="S482" s="159">
        <v>9.37</v>
      </c>
      <c r="T482" s="294">
        <v>1096.29</v>
      </c>
      <c r="U482" s="294">
        <v>657.774</v>
      </c>
      <c r="V482" s="294">
        <v>0.6</v>
      </c>
    </row>
    <row r="483" spans="1:22" s="11" customFormat="1" ht="33.75">
      <c r="A483" s="221"/>
      <c r="B483" s="221"/>
      <c r="C483" s="221"/>
      <c r="D483" s="221"/>
      <c r="E483" s="221"/>
      <c r="F483" s="221"/>
      <c r="G483" s="272"/>
      <c r="H483" s="221"/>
      <c r="I483" s="272"/>
      <c r="J483" s="8" t="s">
        <v>297</v>
      </c>
      <c r="K483" s="217"/>
      <c r="L483" s="217"/>
      <c r="M483" s="2" t="s">
        <v>1209</v>
      </c>
      <c r="N483" s="8">
        <v>1</v>
      </c>
      <c r="O483" s="14" t="s">
        <v>137</v>
      </c>
      <c r="P483" s="25">
        <v>117</v>
      </c>
      <c r="Q483" s="8">
        <v>1</v>
      </c>
      <c r="R483" s="8" t="s">
        <v>1144</v>
      </c>
      <c r="S483" s="25">
        <v>9.37</v>
      </c>
      <c r="T483" s="293">
        <v>4385.16</v>
      </c>
      <c r="U483" s="293">
        <v>2631.096</v>
      </c>
      <c r="V483" s="293">
        <v>0.6</v>
      </c>
    </row>
    <row r="484" spans="1:22" s="11" customFormat="1" ht="33.75">
      <c r="A484" s="221"/>
      <c r="B484" s="221"/>
      <c r="C484" s="221"/>
      <c r="D484" s="221"/>
      <c r="E484" s="221"/>
      <c r="F484" s="221"/>
      <c r="G484" s="272"/>
      <c r="H484" s="221"/>
      <c r="I484" s="272"/>
      <c r="J484" s="8" t="s">
        <v>298</v>
      </c>
      <c r="K484" s="217"/>
      <c r="L484" s="217"/>
      <c r="M484" s="2" t="s">
        <v>1210</v>
      </c>
      <c r="N484" s="8">
        <v>2</v>
      </c>
      <c r="O484" s="14" t="s">
        <v>137</v>
      </c>
      <c r="P484" s="25">
        <v>117</v>
      </c>
      <c r="Q484" s="8">
        <v>1</v>
      </c>
      <c r="R484" s="8" t="s">
        <v>1173</v>
      </c>
      <c r="S484" s="25">
        <v>9.37</v>
      </c>
      <c r="T484" s="293">
        <v>1096.29</v>
      </c>
      <c r="U484" s="293">
        <v>657.774</v>
      </c>
      <c r="V484" s="293">
        <v>0.6</v>
      </c>
    </row>
    <row r="485" spans="1:22" s="11" customFormat="1" ht="33.75">
      <c r="A485" s="221"/>
      <c r="B485" s="221"/>
      <c r="C485" s="221"/>
      <c r="D485" s="221"/>
      <c r="E485" s="221"/>
      <c r="F485" s="221"/>
      <c r="G485" s="272"/>
      <c r="H485" s="221"/>
      <c r="I485" s="272"/>
      <c r="J485" s="8" t="s">
        <v>299</v>
      </c>
      <c r="K485" s="217"/>
      <c r="L485" s="217"/>
      <c r="M485" s="2" t="s">
        <v>815</v>
      </c>
      <c r="N485" s="8">
        <v>3</v>
      </c>
      <c r="O485" s="14" t="s">
        <v>137</v>
      </c>
      <c r="P485" s="25">
        <v>117</v>
      </c>
      <c r="Q485" s="8">
        <v>1</v>
      </c>
      <c r="R485" s="8" t="s">
        <v>1173</v>
      </c>
      <c r="S485" s="25">
        <v>9.37</v>
      </c>
      <c r="T485" s="293">
        <v>17540.64</v>
      </c>
      <c r="U485" s="293">
        <v>10524.384</v>
      </c>
      <c r="V485" s="293">
        <v>0.6</v>
      </c>
    </row>
    <row r="486" spans="1:22" s="11" customFormat="1" ht="34.5" thickBot="1">
      <c r="A486" s="203"/>
      <c r="B486" s="203"/>
      <c r="C486" s="203"/>
      <c r="D486" s="203"/>
      <c r="E486" s="203"/>
      <c r="F486" s="203"/>
      <c r="G486" s="273"/>
      <c r="H486" s="203"/>
      <c r="I486" s="273"/>
      <c r="J486" s="124" t="s">
        <v>300</v>
      </c>
      <c r="K486" s="218"/>
      <c r="L486" s="218"/>
      <c r="M486" s="144" t="s">
        <v>1211</v>
      </c>
      <c r="N486" s="153">
        <v>6</v>
      </c>
      <c r="O486" s="131" t="s">
        <v>137</v>
      </c>
      <c r="P486" s="152">
        <v>117</v>
      </c>
      <c r="Q486" s="153">
        <v>1</v>
      </c>
      <c r="R486" s="153" t="s">
        <v>1173</v>
      </c>
      <c r="S486" s="154">
        <v>9.37</v>
      </c>
      <c r="T486" s="155">
        <v>548.145</v>
      </c>
      <c r="U486" s="155">
        <v>328.887</v>
      </c>
      <c r="V486" s="155">
        <v>0.6</v>
      </c>
    </row>
    <row r="487" spans="1:22" s="11" customFormat="1" ht="34.5" thickTop="1">
      <c r="A487" s="220" t="s">
        <v>1169</v>
      </c>
      <c r="B487" s="220" t="s">
        <v>1193</v>
      </c>
      <c r="C487" s="220" t="s">
        <v>1207</v>
      </c>
      <c r="D487" s="220"/>
      <c r="E487" s="220" t="s">
        <v>1116</v>
      </c>
      <c r="F487" s="220" t="s">
        <v>1172</v>
      </c>
      <c r="G487" s="192" t="s">
        <v>301</v>
      </c>
      <c r="H487" s="220" t="s">
        <v>763</v>
      </c>
      <c r="I487" s="192">
        <v>1</v>
      </c>
      <c r="J487" s="123" t="s">
        <v>303</v>
      </c>
      <c r="K487" s="216" t="s">
        <v>1146</v>
      </c>
      <c r="L487" s="216" t="s">
        <v>1207</v>
      </c>
      <c r="M487" s="138" t="s">
        <v>1208</v>
      </c>
      <c r="N487" s="123">
        <v>11</v>
      </c>
      <c r="O487" s="156" t="s">
        <v>138</v>
      </c>
      <c r="P487" s="159">
        <v>228</v>
      </c>
      <c r="Q487" s="123">
        <v>1</v>
      </c>
      <c r="R487" s="123" t="s">
        <v>1144</v>
      </c>
      <c r="S487" s="159">
        <v>5.28</v>
      </c>
      <c r="T487" s="294">
        <v>1203.84</v>
      </c>
      <c r="U487" s="294">
        <v>722.3040000000001</v>
      </c>
      <c r="V487" s="294">
        <v>0.6</v>
      </c>
    </row>
    <row r="488" spans="1:22" s="11" customFormat="1" ht="33.75">
      <c r="A488" s="221"/>
      <c r="B488" s="221"/>
      <c r="C488" s="221"/>
      <c r="D488" s="221"/>
      <c r="E488" s="221"/>
      <c r="F488" s="221"/>
      <c r="G488" s="272"/>
      <c r="H488" s="221"/>
      <c r="I488" s="272"/>
      <c r="J488" s="8" t="s">
        <v>304</v>
      </c>
      <c r="K488" s="217"/>
      <c r="L488" s="217"/>
      <c r="M488" s="2" t="s">
        <v>1209</v>
      </c>
      <c r="N488" s="8">
        <v>1</v>
      </c>
      <c r="O488" s="14" t="s">
        <v>138</v>
      </c>
      <c r="P488" s="25">
        <v>228</v>
      </c>
      <c r="Q488" s="8">
        <v>1</v>
      </c>
      <c r="R488" s="8" t="s">
        <v>1144</v>
      </c>
      <c r="S488" s="25">
        <v>5.28</v>
      </c>
      <c r="T488" s="293">
        <v>4815.36</v>
      </c>
      <c r="U488" s="293">
        <v>2889.2160000000003</v>
      </c>
      <c r="V488" s="293">
        <v>0.6</v>
      </c>
    </row>
    <row r="489" spans="1:22" s="11" customFormat="1" ht="33.75">
      <c r="A489" s="221"/>
      <c r="B489" s="221"/>
      <c r="C489" s="221"/>
      <c r="D489" s="221"/>
      <c r="E489" s="221"/>
      <c r="F489" s="221"/>
      <c r="G489" s="272"/>
      <c r="H489" s="221"/>
      <c r="I489" s="272"/>
      <c r="J489" s="8" t="s">
        <v>305</v>
      </c>
      <c r="K489" s="217"/>
      <c r="L489" s="217"/>
      <c r="M489" s="2" t="s">
        <v>1210</v>
      </c>
      <c r="N489" s="8">
        <v>2</v>
      </c>
      <c r="O489" s="14" t="s">
        <v>138</v>
      </c>
      <c r="P489" s="25">
        <v>228</v>
      </c>
      <c r="Q489" s="8">
        <v>1</v>
      </c>
      <c r="R489" s="8" t="s">
        <v>1173</v>
      </c>
      <c r="S489" s="25">
        <v>5.28</v>
      </c>
      <c r="T489" s="293">
        <v>1203.84</v>
      </c>
      <c r="U489" s="293">
        <v>722.3040000000001</v>
      </c>
      <c r="V489" s="293">
        <v>0.6</v>
      </c>
    </row>
    <row r="490" spans="1:22" s="11" customFormat="1" ht="33.75">
      <c r="A490" s="221"/>
      <c r="B490" s="221"/>
      <c r="C490" s="221"/>
      <c r="D490" s="221"/>
      <c r="E490" s="221"/>
      <c r="F490" s="221"/>
      <c r="G490" s="272"/>
      <c r="H490" s="221"/>
      <c r="I490" s="272"/>
      <c r="J490" s="8" t="s">
        <v>306</v>
      </c>
      <c r="K490" s="217"/>
      <c r="L490" s="217"/>
      <c r="M490" s="2" t="s">
        <v>815</v>
      </c>
      <c r="N490" s="8">
        <v>3</v>
      </c>
      <c r="O490" s="14" t="s">
        <v>138</v>
      </c>
      <c r="P490" s="25">
        <v>228</v>
      </c>
      <c r="Q490" s="8">
        <v>1</v>
      </c>
      <c r="R490" s="8" t="s">
        <v>1173</v>
      </c>
      <c r="S490" s="25">
        <v>5.28</v>
      </c>
      <c r="T490" s="293">
        <v>19261.44</v>
      </c>
      <c r="U490" s="293">
        <v>11556.864000000001</v>
      </c>
      <c r="V490" s="293">
        <v>0.6</v>
      </c>
    </row>
    <row r="491" spans="1:22" s="11" customFormat="1" ht="34.5" thickBot="1">
      <c r="A491" s="203"/>
      <c r="B491" s="203"/>
      <c r="C491" s="203"/>
      <c r="D491" s="203"/>
      <c r="E491" s="203"/>
      <c r="F491" s="203"/>
      <c r="G491" s="273"/>
      <c r="H491" s="203"/>
      <c r="I491" s="273"/>
      <c r="J491" s="124" t="s">
        <v>307</v>
      </c>
      <c r="K491" s="218"/>
      <c r="L491" s="218"/>
      <c r="M491" s="144" t="s">
        <v>1211</v>
      </c>
      <c r="N491" s="153">
        <v>6</v>
      </c>
      <c r="O491" s="131" t="s">
        <v>138</v>
      </c>
      <c r="P491" s="152">
        <v>228</v>
      </c>
      <c r="Q491" s="153">
        <v>1</v>
      </c>
      <c r="R491" s="153" t="s">
        <v>1173</v>
      </c>
      <c r="S491" s="154">
        <v>5.28</v>
      </c>
      <c r="T491" s="155">
        <v>601.92</v>
      </c>
      <c r="U491" s="155">
        <v>361.15200000000004</v>
      </c>
      <c r="V491" s="155">
        <v>0.6</v>
      </c>
    </row>
    <row r="492" spans="1:22" s="11" customFormat="1" ht="34.5" thickTop="1">
      <c r="A492" s="220" t="s">
        <v>1169</v>
      </c>
      <c r="B492" s="220" t="s">
        <v>1193</v>
      </c>
      <c r="C492" s="220" t="s">
        <v>1207</v>
      </c>
      <c r="D492" s="220"/>
      <c r="E492" s="220" t="s">
        <v>1116</v>
      </c>
      <c r="F492" s="220" t="s">
        <v>1172</v>
      </c>
      <c r="G492" s="192" t="s">
        <v>302</v>
      </c>
      <c r="H492" s="220" t="s">
        <v>764</v>
      </c>
      <c r="I492" s="192">
        <v>1</v>
      </c>
      <c r="J492" s="123" t="s">
        <v>308</v>
      </c>
      <c r="K492" s="216" t="s">
        <v>1146</v>
      </c>
      <c r="L492" s="216" t="s">
        <v>1207</v>
      </c>
      <c r="M492" s="138" t="s">
        <v>1208</v>
      </c>
      <c r="N492" s="123">
        <v>11</v>
      </c>
      <c r="O492" s="156" t="s">
        <v>264</v>
      </c>
      <c r="P492" s="159">
        <v>87</v>
      </c>
      <c r="Q492" s="123">
        <v>1</v>
      </c>
      <c r="R492" s="123" t="s">
        <v>1144</v>
      </c>
      <c r="S492" s="159">
        <v>5.28</v>
      </c>
      <c r="T492" s="294">
        <v>459.36</v>
      </c>
      <c r="U492" s="294">
        <v>275.616</v>
      </c>
      <c r="V492" s="294">
        <v>0.6</v>
      </c>
    </row>
    <row r="493" spans="1:22" s="11" customFormat="1" ht="33.75">
      <c r="A493" s="221"/>
      <c r="B493" s="221"/>
      <c r="C493" s="221"/>
      <c r="D493" s="221"/>
      <c r="E493" s="221"/>
      <c r="F493" s="221"/>
      <c r="G493" s="272"/>
      <c r="H493" s="221"/>
      <c r="I493" s="272"/>
      <c r="J493" s="8" t="s">
        <v>309</v>
      </c>
      <c r="K493" s="217"/>
      <c r="L493" s="217"/>
      <c r="M493" s="2" t="s">
        <v>1209</v>
      </c>
      <c r="N493" s="8">
        <v>1</v>
      </c>
      <c r="O493" s="14" t="s">
        <v>264</v>
      </c>
      <c r="P493" s="25">
        <v>87</v>
      </c>
      <c r="Q493" s="8">
        <v>1</v>
      </c>
      <c r="R493" s="8" t="s">
        <v>1144</v>
      </c>
      <c r="S493" s="25">
        <v>5.28</v>
      </c>
      <c r="T493" s="293">
        <v>1837.44</v>
      </c>
      <c r="U493" s="293">
        <v>1102.464</v>
      </c>
      <c r="V493" s="293">
        <v>0.6</v>
      </c>
    </row>
    <row r="494" spans="1:22" s="11" customFormat="1" ht="33.75">
      <c r="A494" s="221"/>
      <c r="B494" s="221"/>
      <c r="C494" s="221"/>
      <c r="D494" s="221"/>
      <c r="E494" s="221"/>
      <c r="F494" s="221"/>
      <c r="G494" s="272"/>
      <c r="H494" s="221"/>
      <c r="I494" s="272"/>
      <c r="J494" s="8" t="s">
        <v>310</v>
      </c>
      <c r="K494" s="217"/>
      <c r="L494" s="217"/>
      <c r="M494" s="2" t="s">
        <v>1210</v>
      </c>
      <c r="N494" s="8">
        <v>2</v>
      </c>
      <c r="O494" s="14" t="s">
        <v>264</v>
      </c>
      <c r="P494" s="25">
        <v>87</v>
      </c>
      <c r="Q494" s="8">
        <v>1</v>
      </c>
      <c r="R494" s="8" t="s">
        <v>1173</v>
      </c>
      <c r="S494" s="25">
        <v>5.28</v>
      </c>
      <c r="T494" s="293">
        <v>459.36</v>
      </c>
      <c r="U494" s="293">
        <v>275.616</v>
      </c>
      <c r="V494" s="293">
        <v>0.6</v>
      </c>
    </row>
    <row r="495" spans="1:22" s="11" customFormat="1" ht="33.75">
      <c r="A495" s="221"/>
      <c r="B495" s="221"/>
      <c r="C495" s="221"/>
      <c r="D495" s="221"/>
      <c r="E495" s="221"/>
      <c r="F495" s="221"/>
      <c r="G495" s="272"/>
      <c r="H495" s="221"/>
      <c r="I495" s="272"/>
      <c r="J495" s="8" t="s">
        <v>311</v>
      </c>
      <c r="K495" s="217"/>
      <c r="L495" s="217"/>
      <c r="M495" s="2" t="s">
        <v>815</v>
      </c>
      <c r="N495" s="8">
        <v>3</v>
      </c>
      <c r="O495" s="14" t="s">
        <v>264</v>
      </c>
      <c r="P495" s="25">
        <v>87</v>
      </c>
      <c r="Q495" s="8">
        <v>1</v>
      </c>
      <c r="R495" s="8" t="s">
        <v>1144</v>
      </c>
      <c r="S495" s="25">
        <v>5.28</v>
      </c>
      <c r="T495" s="293">
        <v>7349.76</v>
      </c>
      <c r="U495" s="293">
        <v>4409.856</v>
      </c>
      <c r="V495" s="293">
        <v>0.6</v>
      </c>
    </row>
    <row r="496" spans="1:22" s="11" customFormat="1" ht="34.5" thickBot="1">
      <c r="A496" s="203"/>
      <c r="B496" s="203"/>
      <c r="C496" s="203"/>
      <c r="D496" s="203"/>
      <c r="E496" s="203"/>
      <c r="F496" s="203"/>
      <c r="G496" s="273"/>
      <c r="H496" s="203"/>
      <c r="I496" s="273"/>
      <c r="J496" s="124" t="s">
        <v>312</v>
      </c>
      <c r="K496" s="218"/>
      <c r="L496" s="218"/>
      <c r="M496" s="144" t="s">
        <v>1211</v>
      </c>
      <c r="N496" s="153">
        <v>6</v>
      </c>
      <c r="O496" s="131" t="s">
        <v>264</v>
      </c>
      <c r="P496" s="152">
        <v>87</v>
      </c>
      <c r="Q496" s="153">
        <v>1</v>
      </c>
      <c r="R496" s="153" t="s">
        <v>1173</v>
      </c>
      <c r="S496" s="154">
        <v>5.28</v>
      </c>
      <c r="T496" s="155">
        <v>229.68</v>
      </c>
      <c r="U496" s="155">
        <v>137.808</v>
      </c>
      <c r="V496" s="155">
        <v>0.6</v>
      </c>
    </row>
    <row r="497" spans="1:22" ht="12" thickTop="1">
      <c r="A497" s="166" t="s">
        <v>1212</v>
      </c>
      <c r="B497" s="126"/>
      <c r="C497" s="127"/>
      <c r="D497" s="126"/>
      <c r="E497" s="126"/>
      <c r="F497" s="126"/>
      <c r="G497" s="126"/>
      <c r="H497" s="126"/>
      <c r="I497" s="126"/>
      <c r="J497" s="127"/>
      <c r="K497" s="126"/>
      <c r="L497" s="126"/>
      <c r="M497" s="126"/>
      <c r="N497" s="130"/>
      <c r="O497" s="167"/>
      <c r="P497" s="168"/>
      <c r="Q497" s="169"/>
      <c r="R497" s="169"/>
      <c r="S497" s="168"/>
      <c r="T497" s="296"/>
      <c r="U497" s="296"/>
      <c r="V497" s="296"/>
    </row>
    <row r="498" spans="1:22" ht="33.75">
      <c r="A498" s="237" t="s">
        <v>1169</v>
      </c>
      <c r="B498" s="190"/>
      <c r="C498" s="190" t="s">
        <v>1213</v>
      </c>
      <c r="D498" s="190"/>
      <c r="E498" s="190" t="s">
        <v>1116</v>
      </c>
      <c r="F498" s="190" t="s">
        <v>1172</v>
      </c>
      <c r="G498" s="190" t="s">
        <v>313</v>
      </c>
      <c r="H498" s="237" t="s">
        <v>800</v>
      </c>
      <c r="I498" s="190">
        <v>6</v>
      </c>
      <c r="J498" s="14" t="s">
        <v>321</v>
      </c>
      <c r="K498" s="219" t="s">
        <v>1169</v>
      </c>
      <c r="L498" s="215" t="s">
        <v>1213</v>
      </c>
      <c r="M498" s="2" t="s">
        <v>1214</v>
      </c>
      <c r="N498" s="8">
        <v>1</v>
      </c>
      <c r="O498" s="14" t="s">
        <v>317</v>
      </c>
      <c r="P498" s="25">
        <v>515</v>
      </c>
      <c r="Q498" s="8">
        <v>1</v>
      </c>
      <c r="R498" s="8" t="s">
        <v>1144</v>
      </c>
      <c r="S498" s="25">
        <v>9.37</v>
      </c>
      <c r="T498" s="293">
        <v>4825.55</v>
      </c>
      <c r="U498" s="293">
        <v>2895.33</v>
      </c>
      <c r="V498" s="293">
        <v>0.6</v>
      </c>
    </row>
    <row r="499" spans="1:22" ht="33.75">
      <c r="A499" s="237"/>
      <c r="B499" s="190"/>
      <c r="C499" s="190"/>
      <c r="D499" s="190"/>
      <c r="E499" s="190"/>
      <c r="F499" s="190"/>
      <c r="G499" s="190"/>
      <c r="H499" s="237"/>
      <c r="I499" s="190"/>
      <c r="J499" s="14" t="s">
        <v>322</v>
      </c>
      <c r="K499" s="217"/>
      <c r="L499" s="186"/>
      <c r="M499" s="2" t="s">
        <v>1215</v>
      </c>
      <c r="N499" s="8">
        <v>6</v>
      </c>
      <c r="O499" s="14" t="s">
        <v>317</v>
      </c>
      <c r="P499" s="25">
        <v>515</v>
      </c>
      <c r="Q499" s="8">
        <v>1</v>
      </c>
      <c r="R499" s="8" t="s">
        <v>1144</v>
      </c>
      <c r="S499" s="25">
        <v>9.37</v>
      </c>
      <c r="T499" s="293">
        <v>38604.4</v>
      </c>
      <c r="U499" s="293">
        <v>23162.64</v>
      </c>
      <c r="V499" s="293">
        <v>0.6</v>
      </c>
    </row>
    <row r="500" spans="1:22" ht="33.75">
      <c r="A500" s="237"/>
      <c r="B500" s="190"/>
      <c r="C500" s="190"/>
      <c r="D500" s="190"/>
      <c r="E500" s="190"/>
      <c r="F500" s="190"/>
      <c r="G500" s="190"/>
      <c r="H500" s="237"/>
      <c r="I500" s="190"/>
      <c r="J500" s="14" t="s">
        <v>323</v>
      </c>
      <c r="K500" s="217"/>
      <c r="L500" s="186"/>
      <c r="M500" s="2" t="s">
        <v>1216</v>
      </c>
      <c r="N500" s="8">
        <v>9</v>
      </c>
      <c r="O500" s="14" t="s">
        <v>317</v>
      </c>
      <c r="P500" s="25">
        <v>515</v>
      </c>
      <c r="Q500" s="8">
        <v>1</v>
      </c>
      <c r="R500" s="8" t="s">
        <v>1173</v>
      </c>
      <c r="S500" s="25">
        <v>9.37</v>
      </c>
      <c r="T500" s="293">
        <v>2593.025</v>
      </c>
      <c r="U500" s="293">
        <v>1555.815</v>
      </c>
      <c r="V500" s="293">
        <v>0.6</v>
      </c>
    </row>
    <row r="501" spans="1:22" ht="33.75">
      <c r="A501" s="237"/>
      <c r="B501" s="190"/>
      <c r="C501" s="190"/>
      <c r="D501" s="190"/>
      <c r="E501" s="190"/>
      <c r="F501" s="190"/>
      <c r="G501" s="190"/>
      <c r="H501" s="237"/>
      <c r="I501" s="190"/>
      <c r="J501" s="14" t="s">
        <v>324</v>
      </c>
      <c r="K501" s="217"/>
      <c r="L501" s="186"/>
      <c r="M501" s="2" t="s">
        <v>693</v>
      </c>
      <c r="N501" s="8">
        <v>9</v>
      </c>
      <c r="O501" s="14" t="s">
        <v>317</v>
      </c>
      <c r="P501" s="25">
        <v>515</v>
      </c>
      <c r="Q501" s="8">
        <v>1</v>
      </c>
      <c r="R501" s="8" t="s">
        <v>1173</v>
      </c>
      <c r="S501" s="25">
        <v>9.37</v>
      </c>
      <c r="T501" s="293">
        <v>553604.4</v>
      </c>
      <c r="U501" s="293">
        <v>332162.64</v>
      </c>
      <c r="V501" s="293">
        <v>0.6</v>
      </c>
    </row>
    <row r="502" spans="1:22" ht="33.75">
      <c r="A502" s="237"/>
      <c r="B502" s="190"/>
      <c r="C502" s="190"/>
      <c r="D502" s="190"/>
      <c r="E502" s="190"/>
      <c r="F502" s="190"/>
      <c r="G502" s="190"/>
      <c r="H502" s="237"/>
      <c r="I502" s="190"/>
      <c r="J502" s="14" t="s">
        <v>325</v>
      </c>
      <c r="K502" s="217"/>
      <c r="L502" s="186"/>
      <c r="M502" s="2" t="s">
        <v>694</v>
      </c>
      <c r="N502" s="8">
        <v>9</v>
      </c>
      <c r="O502" s="14" t="s">
        <v>317</v>
      </c>
      <c r="P502" s="25">
        <v>515</v>
      </c>
      <c r="Q502" s="8">
        <v>1</v>
      </c>
      <c r="R502" s="8" t="s">
        <v>1173</v>
      </c>
      <c r="S502" s="25">
        <v>9.37</v>
      </c>
      <c r="T502" s="293">
        <v>597616.3</v>
      </c>
      <c r="U502" s="293">
        <v>358569.78</v>
      </c>
      <c r="V502" s="293">
        <v>0.6</v>
      </c>
    </row>
    <row r="503" spans="1:22" ht="33.75">
      <c r="A503" s="237"/>
      <c r="B503" s="190"/>
      <c r="C503" s="190"/>
      <c r="D503" s="190"/>
      <c r="E503" s="190"/>
      <c r="F503" s="190"/>
      <c r="G503" s="190"/>
      <c r="H503" s="237"/>
      <c r="I503" s="190"/>
      <c r="J503" s="14" t="s">
        <v>326</v>
      </c>
      <c r="K503" s="217"/>
      <c r="L503" s="186"/>
      <c r="M503" s="2" t="s">
        <v>695</v>
      </c>
      <c r="N503" s="8">
        <v>9</v>
      </c>
      <c r="O503" s="14" t="s">
        <v>317</v>
      </c>
      <c r="P503" s="25">
        <v>515</v>
      </c>
      <c r="Q503" s="8">
        <v>1</v>
      </c>
      <c r="R503" s="8" t="s">
        <v>1173</v>
      </c>
      <c r="S503" s="25">
        <v>9.37</v>
      </c>
      <c r="T503" s="293">
        <v>211366.3</v>
      </c>
      <c r="U503" s="293">
        <v>126819.78</v>
      </c>
      <c r="V503" s="293">
        <v>0.6</v>
      </c>
    </row>
    <row r="504" spans="1:22" ht="45">
      <c r="A504" s="237"/>
      <c r="B504" s="190"/>
      <c r="C504" s="190"/>
      <c r="D504" s="190"/>
      <c r="E504" s="190"/>
      <c r="F504" s="190"/>
      <c r="G504" s="190"/>
      <c r="H504" s="237"/>
      <c r="I504" s="190"/>
      <c r="J504" s="14" t="s">
        <v>327</v>
      </c>
      <c r="K504" s="217"/>
      <c r="L504" s="186"/>
      <c r="M504" s="2" t="s">
        <v>1217</v>
      </c>
      <c r="N504" s="8">
        <v>9</v>
      </c>
      <c r="O504" s="14" t="s">
        <v>357</v>
      </c>
      <c r="P504" s="25">
        <v>250</v>
      </c>
      <c r="Q504" s="8">
        <v>1</v>
      </c>
      <c r="R504" s="8" t="s">
        <v>1173</v>
      </c>
      <c r="S504" s="25">
        <v>9.37</v>
      </c>
      <c r="T504" s="293">
        <v>2605</v>
      </c>
      <c r="U504" s="293">
        <v>1563</v>
      </c>
      <c r="V504" s="293">
        <v>0.6</v>
      </c>
    </row>
    <row r="505" spans="1:22" ht="33.75">
      <c r="A505" s="237"/>
      <c r="B505" s="190"/>
      <c r="C505" s="190"/>
      <c r="D505" s="190"/>
      <c r="E505" s="190"/>
      <c r="F505" s="190"/>
      <c r="G505" s="190"/>
      <c r="H505" s="237"/>
      <c r="I505" s="190"/>
      <c r="J505" s="14" t="s">
        <v>328</v>
      </c>
      <c r="K505" s="217"/>
      <c r="L505" s="186"/>
      <c r="M505" s="2" t="s">
        <v>1218</v>
      </c>
      <c r="N505" s="8">
        <v>6</v>
      </c>
      <c r="O505" s="14" t="s">
        <v>317</v>
      </c>
      <c r="P505" s="25">
        <v>515</v>
      </c>
      <c r="Q505" s="8">
        <v>1</v>
      </c>
      <c r="R505" s="8" t="s">
        <v>1173</v>
      </c>
      <c r="S505" s="25">
        <v>9.37</v>
      </c>
      <c r="T505" s="293">
        <v>9687.15</v>
      </c>
      <c r="U505" s="293">
        <v>5812.29</v>
      </c>
      <c r="V505" s="293">
        <v>0.6</v>
      </c>
    </row>
    <row r="506" spans="1:22" ht="45.75" thickBot="1">
      <c r="A506" s="240"/>
      <c r="B506" s="191"/>
      <c r="C506" s="191"/>
      <c r="D506" s="191"/>
      <c r="E506" s="191"/>
      <c r="F506" s="191"/>
      <c r="G506" s="191"/>
      <c r="H506" s="240"/>
      <c r="I506" s="191"/>
      <c r="J506" s="131" t="s">
        <v>329</v>
      </c>
      <c r="K506" s="218"/>
      <c r="L506" s="187"/>
      <c r="M506" s="132" t="s">
        <v>1219</v>
      </c>
      <c r="N506" s="124">
        <v>10</v>
      </c>
      <c r="O506" s="131" t="s">
        <v>317</v>
      </c>
      <c r="P506" s="154">
        <v>515</v>
      </c>
      <c r="Q506" s="124">
        <v>1</v>
      </c>
      <c r="R506" s="124" t="s">
        <v>1173</v>
      </c>
      <c r="S506" s="154">
        <v>9.37</v>
      </c>
      <c r="T506" s="155">
        <v>21434.3</v>
      </c>
      <c r="U506" s="155">
        <v>12860.58</v>
      </c>
      <c r="V506" s="155">
        <v>0.6</v>
      </c>
    </row>
    <row r="507" spans="1:22" ht="34.5" thickTop="1">
      <c r="A507" s="245" t="s">
        <v>1169</v>
      </c>
      <c r="B507" s="189"/>
      <c r="C507" s="189" t="s">
        <v>1213</v>
      </c>
      <c r="D507" s="189"/>
      <c r="E507" s="189" t="s">
        <v>1116</v>
      </c>
      <c r="F507" s="189" t="s">
        <v>1172</v>
      </c>
      <c r="G507" s="189" t="s">
        <v>314</v>
      </c>
      <c r="H507" s="245" t="s">
        <v>799</v>
      </c>
      <c r="I507" s="189">
        <v>6</v>
      </c>
      <c r="J507" s="156" t="s">
        <v>330</v>
      </c>
      <c r="K507" s="216" t="s">
        <v>1169</v>
      </c>
      <c r="L507" s="188" t="s">
        <v>1213</v>
      </c>
      <c r="M507" s="138" t="s">
        <v>1214</v>
      </c>
      <c r="N507" s="123">
        <v>1</v>
      </c>
      <c r="O507" s="156" t="s">
        <v>318</v>
      </c>
      <c r="P507" s="159">
        <v>20</v>
      </c>
      <c r="Q507" s="123">
        <v>1</v>
      </c>
      <c r="R507" s="123" t="s">
        <v>1144</v>
      </c>
      <c r="S507" s="159">
        <v>9.37</v>
      </c>
      <c r="T507" s="294">
        <v>187.4</v>
      </c>
      <c r="U507" s="294">
        <v>112.44</v>
      </c>
      <c r="V507" s="294">
        <v>0.6</v>
      </c>
    </row>
    <row r="508" spans="1:22" ht="33.75">
      <c r="A508" s="237"/>
      <c r="B508" s="190"/>
      <c r="C508" s="190"/>
      <c r="D508" s="190"/>
      <c r="E508" s="190"/>
      <c r="F508" s="190"/>
      <c r="G508" s="190"/>
      <c r="H508" s="237"/>
      <c r="I508" s="190"/>
      <c r="J508" s="14" t="s">
        <v>331</v>
      </c>
      <c r="K508" s="217"/>
      <c r="L508" s="186"/>
      <c r="M508" s="2" t="s">
        <v>1215</v>
      </c>
      <c r="N508" s="8">
        <v>6</v>
      </c>
      <c r="O508" s="14" t="s">
        <v>318</v>
      </c>
      <c r="P508" s="25">
        <v>20</v>
      </c>
      <c r="Q508" s="8">
        <v>1</v>
      </c>
      <c r="R508" s="8" t="s">
        <v>1144</v>
      </c>
      <c r="S508" s="25">
        <v>9.37</v>
      </c>
      <c r="T508" s="293">
        <v>1499.2</v>
      </c>
      <c r="U508" s="293">
        <v>899.52</v>
      </c>
      <c r="V508" s="293">
        <v>0.6</v>
      </c>
    </row>
    <row r="509" spans="1:22" ht="33.75">
      <c r="A509" s="237"/>
      <c r="B509" s="190"/>
      <c r="C509" s="190"/>
      <c r="D509" s="190"/>
      <c r="E509" s="190"/>
      <c r="F509" s="190"/>
      <c r="G509" s="190"/>
      <c r="H509" s="237"/>
      <c r="I509" s="190"/>
      <c r="J509" s="14" t="s">
        <v>332</v>
      </c>
      <c r="K509" s="217"/>
      <c r="L509" s="186"/>
      <c r="M509" s="2" t="s">
        <v>1216</v>
      </c>
      <c r="N509" s="8">
        <v>9</v>
      </c>
      <c r="O509" s="14" t="s">
        <v>318</v>
      </c>
      <c r="P509" s="25">
        <v>20</v>
      </c>
      <c r="Q509" s="8">
        <v>1</v>
      </c>
      <c r="R509" s="8" t="s">
        <v>1173</v>
      </c>
      <c r="S509" s="25">
        <v>9.37</v>
      </c>
      <c r="T509" s="293">
        <v>100.7</v>
      </c>
      <c r="U509" s="293">
        <v>60.42</v>
      </c>
      <c r="V509" s="293">
        <v>0.6</v>
      </c>
    </row>
    <row r="510" spans="1:22" ht="33.75">
      <c r="A510" s="237"/>
      <c r="B510" s="190"/>
      <c r="C510" s="190"/>
      <c r="D510" s="190"/>
      <c r="E510" s="190"/>
      <c r="F510" s="190"/>
      <c r="G510" s="190"/>
      <c r="H510" s="237"/>
      <c r="I510" s="190"/>
      <c r="J510" s="14" t="s">
        <v>333</v>
      </c>
      <c r="K510" s="217"/>
      <c r="L510" s="186"/>
      <c r="M510" s="2" t="s">
        <v>693</v>
      </c>
      <c r="N510" s="8">
        <v>9</v>
      </c>
      <c r="O510" s="14" t="s">
        <v>318</v>
      </c>
      <c r="P510" s="25">
        <v>20</v>
      </c>
      <c r="Q510" s="8">
        <v>1</v>
      </c>
      <c r="R510" s="8" t="s">
        <v>1173</v>
      </c>
      <c r="S510" s="25">
        <v>9.37</v>
      </c>
      <c r="T510" s="293">
        <v>35499.2</v>
      </c>
      <c r="U510" s="293">
        <v>21299.52</v>
      </c>
      <c r="V510" s="293">
        <v>0.6</v>
      </c>
    </row>
    <row r="511" spans="1:22" ht="33.75">
      <c r="A511" s="237"/>
      <c r="B511" s="190"/>
      <c r="C511" s="190"/>
      <c r="D511" s="190"/>
      <c r="E511" s="190"/>
      <c r="F511" s="190"/>
      <c r="G511" s="190"/>
      <c r="H511" s="237"/>
      <c r="I511" s="190"/>
      <c r="J511" s="14" t="s">
        <v>334</v>
      </c>
      <c r="K511" s="217"/>
      <c r="L511" s="186"/>
      <c r="M511" s="2" t="s">
        <v>694</v>
      </c>
      <c r="N511" s="8">
        <v>9</v>
      </c>
      <c r="O511" s="14" t="s">
        <v>318</v>
      </c>
      <c r="P511" s="25">
        <v>20</v>
      </c>
      <c r="Q511" s="8">
        <v>1</v>
      </c>
      <c r="R511" s="8" t="s">
        <v>1173</v>
      </c>
      <c r="S511" s="25">
        <v>9.37</v>
      </c>
      <c r="T511" s="293">
        <v>23208.4</v>
      </c>
      <c r="U511" s="293">
        <v>13925.04</v>
      </c>
      <c r="V511" s="293">
        <v>0.6</v>
      </c>
    </row>
    <row r="512" spans="1:22" ht="33.75">
      <c r="A512" s="237"/>
      <c r="B512" s="190"/>
      <c r="C512" s="190"/>
      <c r="D512" s="190"/>
      <c r="E512" s="190"/>
      <c r="F512" s="190"/>
      <c r="G512" s="190"/>
      <c r="H512" s="237"/>
      <c r="I512" s="190"/>
      <c r="J512" s="14" t="s">
        <v>335</v>
      </c>
      <c r="K512" s="217"/>
      <c r="L512" s="186"/>
      <c r="M512" s="2" t="s">
        <v>695</v>
      </c>
      <c r="N512" s="8">
        <v>9</v>
      </c>
      <c r="O512" s="14" t="s">
        <v>318</v>
      </c>
      <c r="P512" s="25">
        <v>20</v>
      </c>
      <c r="Q512" s="8">
        <v>1</v>
      </c>
      <c r="R512" s="8" t="s">
        <v>1173</v>
      </c>
      <c r="S512" s="25">
        <v>9.37</v>
      </c>
      <c r="T512" s="293">
        <v>8187.4</v>
      </c>
      <c r="U512" s="293">
        <v>4912.44</v>
      </c>
      <c r="V512" s="293">
        <v>0.6</v>
      </c>
    </row>
    <row r="513" spans="1:22" ht="45">
      <c r="A513" s="237"/>
      <c r="B513" s="190"/>
      <c r="C513" s="190"/>
      <c r="D513" s="190"/>
      <c r="E513" s="190"/>
      <c r="F513" s="190"/>
      <c r="G513" s="190"/>
      <c r="H513" s="237"/>
      <c r="I513" s="190"/>
      <c r="J513" s="14" t="s">
        <v>336</v>
      </c>
      <c r="K513" s="217"/>
      <c r="L513" s="186"/>
      <c r="M513" s="2" t="s">
        <v>1217</v>
      </c>
      <c r="N513" s="8">
        <v>9</v>
      </c>
      <c r="O513" s="14" t="s">
        <v>357</v>
      </c>
      <c r="P513" s="25">
        <f>P512/2</f>
        <v>10</v>
      </c>
      <c r="Q513" s="8">
        <v>1</v>
      </c>
      <c r="R513" s="8" t="s">
        <v>1173</v>
      </c>
      <c r="S513" s="25">
        <v>9.37</v>
      </c>
      <c r="T513" s="293">
        <v>104.2</v>
      </c>
      <c r="U513" s="293">
        <v>62.52</v>
      </c>
      <c r="V513" s="293">
        <v>0.6</v>
      </c>
    </row>
    <row r="514" spans="1:22" ht="33.75">
      <c r="A514" s="237"/>
      <c r="B514" s="190"/>
      <c r="C514" s="190"/>
      <c r="D514" s="190"/>
      <c r="E514" s="190"/>
      <c r="F514" s="190"/>
      <c r="G514" s="190"/>
      <c r="H514" s="237"/>
      <c r="I514" s="190"/>
      <c r="J514" s="14" t="s">
        <v>337</v>
      </c>
      <c r="K514" s="217"/>
      <c r="L514" s="186"/>
      <c r="M514" s="2" t="s">
        <v>1218</v>
      </c>
      <c r="N514" s="8">
        <v>6</v>
      </c>
      <c r="O514" s="14" t="s">
        <v>318</v>
      </c>
      <c r="P514" s="25">
        <v>20</v>
      </c>
      <c r="Q514" s="8">
        <v>1</v>
      </c>
      <c r="R514" s="8" t="s">
        <v>1173</v>
      </c>
      <c r="S514" s="25">
        <v>9.37</v>
      </c>
      <c r="T514" s="293">
        <v>376.2</v>
      </c>
      <c r="U514" s="293">
        <v>225.72</v>
      </c>
      <c r="V514" s="293">
        <v>0.6</v>
      </c>
    </row>
    <row r="515" spans="1:22" ht="45.75" thickBot="1">
      <c r="A515" s="240"/>
      <c r="B515" s="191"/>
      <c r="C515" s="191"/>
      <c r="D515" s="191"/>
      <c r="E515" s="191"/>
      <c r="F515" s="191"/>
      <c r="G515" s="191"/>
      <c r="H515" s="240"/>
      <c r="I515" s="191"/>
      <c r="J515" s="131" t="s">
        <v>338</v>
      </c>
      <c r="K515" s="218"/>
      <c r="L515" s="187"/>
      <c r="M515" s="132" t="s">
        <v>1219</v>
      </c>
      <c r="N515" s="124">
        <v>10</v>
      </c>
      <c r="O515" s="131" t="s">
        <v>318</v>
      </c>
      <c r="P515" s="154">
        <v>20</v>
      </c>
      <c r="Q515" s="124">
        <v>1</v>
      </c>
      <c r="R515" s="124" t="s">
        <v>1173</v>
      </c>
      <c r="S515" s="154">
        <v>9.37</v>
      </c>
      <c r="T515" s="155">
        <v>832.4</v>
      </c>
      <c r="U515" s="155">
        <v>499.44</v>
      </c>
      <c r="V515" s="155">
        <v>0.6</v>
      </c>
    </row>
    <row r="516" spans="1:22" ht="34.5" thickTop="1">
      <c r="A516" s="245" t="s">
        <v>1169</v>
      </c>
      <c r="B516" s="189"/>
      <c r="C516" s="189" t="s">
        <v>1213</v>
      </c>
      <c r="D516" s="189"/>
      <c r="E516" s="189" t="s">
        <v>1116</v>
      </c>
      <c r="F516" s="189" t="s">
        <v>1172</v>
      </c>
      <c r="G516" s="189" t="s">
        <v>315</v>
      </c>
      <c r="H516" s="245" t="s">
        <v>801</v>
      </c>
      <c r="I516" s="189">
        <v>6</v>
      </c>
      <c r="J516" s="156" t="s">
        <v>339</v>
      </c>
      <c r="K516" s="216" t="s">
        <v>1169</v>
      </c>
      <c r="L516" s="188" t="s">
        <v>1213</v>
      </c>
      <c r="M516" s="138" t="s">
        <v>1214</v>
      </c>
      <c r="N516" s="123">
        <v>1</v>
      </c>
      <c r="O516" s="156" t="s">
        <v>319</v>
      </c>
      <c r="P516" s="159">
        <v>2972</v>
      </c>
      <c r="Q516" s="123">
        <v>1</v>
      </c>
      <c r="R516" s="123" t="s">
        <v>1144</v>
      </c>
      <c r="S516" s="159">
        <v>5.28</v>
      </c>
      <c r="T516" s="294">
        <v>15692.16</v>
      </c>
      <c r="U516" s="294">
        <v>9415.296</v>
      </c>
      <c r="V516" s="294">
        <v>0.6</v>
      </c>
    </row>
    <row r="517" spans="1:22" ht="33.75">
      <c r="A517" s="237"/>
      <c r="B517" s="190"/>
      <c r="C517" s="190"/>
      <c r="D517" s="190"/>
      <c r="E517" s="190"/>
      <c r="F517" s="190"/>
      <c r="G517" s="190"/>
      <c r="H517" s="237"/>
      <c r="I517" s="190"/>
      <c r="J517" s="21" t="s">
        <v>340</v>
      </c>
      <c r="K517" s="217"/>
      <c r="L517" s="186"/>
      <c r="M517" s="2" t="s">
        <v>1215</v>
      </c>
      <c r="N517" s="8">
        <v>6</v>
      </c>
      <c r="O517" s="14" t="s">
        <v>319</v>
      </c>
      <c r="P517" s="27">
        <v>2972</v>
      </c>
      <c r="Q517" s="8">
        <v>1</v>
      </c>
      <c r="R517" s="8" t="s">
        <v>1144</v>
      </c>
      <c r="S517" s="25">
        <v>5.28</v>
      </c>
      <c r="T517" s="293">
        <v>125537.28</v>
      </c>
      <c r="U517" s="293">
        <v>75322.368</v>
      </c>
      <c r="V517" s="293">
        <v>0.6</v>
      </c>
    </row>
    <row r="518" spans="1:22" ht="33.75">
      <c r="A518" s="237"/>
      <c r="B518" s="190"/>
      <c r="C518" s="190"/>
      <c r="D518" s="190"/>
      <c r="E518" s="190"/>
      <c r="F518" s="190"/>
      <c r="G518" s="190"/>
      <c r="H518" s="237"/>
      <c r="I518" s="190"/>
      <c r="J518" s="21" t="s">
        <v>341</v>
      </c>
      <c r="K518" s="217"/>
      <c r="L518" s="186"/>
      <c r="M518" s="2" t="s">
        <v>1216</v>
      </c>
      <c r="N518" s="8">
        <v>9</v>
      </c>
      <c r="O518" s="14" t="s">
        <v>319</v>
      </c>
      <c r="P518" s="27">
        <v>2972</v>
      </c>
      <c r="Q518" s="8">
        <v>1</v>
      </c>
      <c r="R518" s="8" t="s">
        <v>1173</v>
      </c>
      <c r="S518" s="25">
        <v>5.28</v>
      </c>
      <c r="T518" s="293">
        <v>8886.28</v>
      </c>
      <c r="U518" s="293">
        <v>5331.768</v>
      </c>
      <c r="V518" s="293">
        <v>0.6</v>
      </c>
    </row>
    <row r="519" spans="1:22" ht="33.75">
      <c r="A519" s="237"/>
      <c r="B519" s="190"/>
      <c r="C519" s="190"/>
      <c r="D519" s="190"/>
      <c r="E519" s="190"/>
      <c r="F519" s="190"/>
      <c r="G519" s="190"/>
      <c r="H519" s="237"/>
      <c r="I519" s="190"/>
      <c r="J519" s="21" t="s">
        <v>342</v>
      </c>
      <c r="K519" s="217"/>
      <c r="L519" s="186"/>
      <c r="M519" s="2" t="s">
        <v>693</v>
      </c>
      <c r="N519" s="8">
        <v>9</v>
      </c>
      <c r="O519" s="14" t="s">
        <v>319</v>
      </c>
      <c r="P519" s="27">
        <v>2972</v>
      </c>
      <c r="Q519" s="8">
        <v>1</v>
      </c>
      <c r="R519" s="8" t="s">
        <v>1173</v>
      </c>
      <c r="S519" s="25">
        <v>5.28</v>
      </c>
      <c r="T519" s="293">
        <v>3097537.28</v>
      </c>
      <c r="U519" s="293">
        <v>1858522.3679999998</v>
      </c>
      <c r="V519" s="293">
        <v>0.6</v>
      </c>
    </row>
    <row r="520" spans="1:22" ht="33.75">
      <c r="A520" s="237"/>
      <c r="B520" s="190"/>
      <c r="C520" s="190"/>
      <c r="D520" s="190"/>
      <c r="E520" s="190"/>
      <c r="F520" s="190"/>
      <c r="G520" s="190"/>
      <c r="H520" s="237"/>
      <c r="I520" s="190"/>
      <c r="J520" s="21" t="s">
        <v>343</v>
      </c>
      <c r="K520" s="217"/>
      <c r="L520" s="186"/>
      <c r="M520" s="2" t="s">
        <v>694</v>
      </c>
      <c r="N520" s="8">
        <v>9</v>
      </c>
      <c r="O520" s="14" t="s">
        <v>319</v>
      </c>
      <c r="P520" s="27">
        <v>2972</v>
      </c>
      <c r="Q520" s="8">
        <v>1</v>
      </c>
      <c r="R520" s="8" t="s">
        <v>1173</v>
      </c>
      <c r="S520" s="25">
        <v>5.28</v>
      </c>
      <c r="T520" s="293">
        <v>3436612.76</v>
      </c>
      <c r="U520" s="293">
        <v>2061967.6559999997</v>
      </c>
      <c r="V520" s="293">
        <v>0.6</v>
      </c>
    </row>
    <row r="521" spans="1:22" ht="33.75">
      <c r="A521" s="237"/>
      <c r="B521" s="190"/>
      <c r="C521" s="190"/>
      <c r="D521" s="190"/>
      <c r="E521" s="190"/>
      <c r="F521" s="190"/>
      <c r="G521" s="190"/>
      <c r="H521" s="237"/>
      <c r="I521" s="190"/>
      <c r="J521" s="21" t="s">
        <v>344</v>
      </c>
      <c r="K521" s="217"/>
      <c r="L521" s="186"/>
      <c r="M521" s="2" t="s">
        <v>695</v>
      </c>
      <c r="N521" s="8">
        <v>9</v>
      </c>
      <c r="O521" s="14" t="s">
        <v>319</v>
      </c>
      <c r="P521" s="27">
        <v>2972</v>
      </c>
      <c r="Q521" s="8">
        <v>1</v>
      </c>
      <c r="R521" s="8" t="s">
        <v>1173</v>
      </c>
      <c r="S521" s="25">
        <v>5.28</v>
      </c>
      <c r="T521" s="293">
        <v>1204492.16</v>
      </c>
      <c r="U521" s="293">
        <v>722695.296</v>
      </c>
      <c r="V521" s="293">
        <v>0.6</v>
      </c>
    </row>
    <row r="522" spans="1:22" ht="45">
      <c r="A522" s="237"/>
      <c r="B522" s="190"/>
      <c r="C522" s="190"/>
      <c r="D522" s="190"/>
      <c r="E522" s="190"/>
      <c r="F522" s="190"/>
      <c r="G522" s="190"/>
      <c r="H522" s="237"/>
      <c r="I522" s="190"/>
      <c r="J522" s="21" t="s">
        <v>345</v>
      </c>
      <c r="K522" s="217"/>
      <c r="L522" s="186"/>
      <c r="M522" s="2" t="s">
        <v>1217</v>
      </c>
      <c r="N522" s="8">
        <v>9</v>
      </c>
      <c r="O522" s="14" t="s">
        <v>357</v>
      </c>
      <c r="P522" s="27">
        <v>743</v>
      </c>
      <c r="Q522" s="8">
        <v>1</v>
      </c>
      <c r="R522" s="8" t="s">
        <v>1173</v>
      </c>
      <c r="S522" s="25">
        <v>5.28</v>
      </c>
      <c r="T522" s="293">
        <v>4703.19</v>
      </c>
      <c r="U522" s="293">
        <v>2821.9139999999998</v>
      </c>
      <c r="V522" s="293">
        <v>0.6</v>
      </c>
    </row>
    <row r="523" spans="1:22" ht="33.75">
      <c r="A523" s="237"/>
      <c r="B523" s="190"/>
      <c r="C523" s="190"/>
      <c r="D523" s="190"/>
      <c r="E523" s="190"/>
      <c r="F523" s="190"/>
      <c r="G523" s="190"/>
      <c r="H523" s="237"/>
      <c r="I523" s="190"/>
      <c r="J523" s="21" t="s">
        <v>346</v>
      </c>
      <c r="K523" s="217"/>
      <c r="L523" s="186"/>
      <c r="M523" s="2" t="s">
        <v>1218</v>
      </c>
      <c r="N523" s="8">
        <v>6</v>
      </c>
      <c r="O523" s="14" t="s">
        <v>319</v>
      </c>
      <c r="P523" s="27">
        <v>2972</v>
      </c>
      <c r="Q523" s="8">
        <v>1</v>
      </c>
      <c r="R523" s="8" t="s">
        <v>1173</v>
      </c>
      <c r="S523" s="25">
        <v>5.28</v>
      </c>
      <c r="T523" s="293">
        <v>31592.36</v>
      </c>
      <c r="U523" s="293">
        <v>18955.416</v>
      </c>
      <c r="V523" s="293">
        <v>0.6</v>
      </c>
    </row>
    <row r="524" spans="1:22" ht="45.75" thickBot="1">
      <c r="A524" s="240"/>
      <c r="B524" s="191"/>
      <c r="C524" s="191"/>
      <c r="D524" s="191"/>
      <c r="E524" s="191"/>
      <c r="F524" s="191"/>
      <c r="G524" s="191"/>
      <c r="H524" s="240"/>
      <c r="I524" s="191"/>
      <c r="J524" s="151" t="s">
        <v>347</v>
      </c>
      <c r="K524" s="218"/>
      <c r="L524" s="187"/>
      <c r="M524" s="132" t="s">
        <v>1219</v>
      </c>
      <c r="N524" s="124">
        <v>10</v>
      </c>
      <c r="O524" s="131" t="s">
        <v>319</v>
      </c>
      <c r="P524" s="154">
        <v>2972</v>
      </c>
      <c r="Q524" s="124">
        <v>1</v>
      </c>
      <c r="R524" s="124" t="s">
        <v>1173</v>
      </c>
      <c r="S524" s="154">
        <v>5.28</v>
      </c>
      <c r="T524" s="155">
        <v>75072.72</v>
      </c>
      <c r="U524" s="155">
        <v>45043.632</v>
      </c>
      <c r="V524" s="155">
        <v>0.6</v>
      </c>
    </row>
    <row r="525" spans="1:22" ht="34.5" thickTop="1">
      <c r="A525" s="245" t="s">
        <v>1169</v>
      </c>
      <c r="B525" s="189"/>
      <c r="C525" s="189" t="s">
        <v>1213</v>
      </c>
      <c r="D525" s="189"/>
      <c r="E525" s="189" t="s">
        <v>1116</v>
      </c>
      <c r="F525" s="189" t="s">
        <v>1172</v>
      </c>
      <c r="G525" s="189" t="s">
        <v>316</v>
      </c>
      <c r="H525" s="245" t="s">
        <v>802</v>
      </c>
      <c r="I525" s="189">
        <v>6</v>
      </c>
      <c r="J525" s="156" t="s">
        <v>348</v>
      </c>
      <c r="K525" s="216" t="s">
        <v>1169</v>
      </c>
      <c r="L525" s="188" t="s">
        <v>1213</v>
      </c>
      <c r="M525" s="138" t="s">
        <v>1214</v>
      </c>
      <c r="N525" s="123">
        <v>1</v>
      </c>
      <c r="O525" s="156" t="s">
        <v>320</v>
      </c>
      <c r="P525" s="159">
        <v>368</v>
      </c>
      <c r="Q525" s="123">
        <v>1</v>
      </c>
      <c r="R525" s="123" t="s">
        <v>1144</v>
      </c>
      <c r="S525" s="159">
        <v>5.28</v>
      </c>
      <c r="T525" s="294">
        <v>1943.04</v>
      </c>
      <c r="U525" s="294">
        <v>1165.824</v>
      </c>
      <c r="V525" s="294">
        <v>0.6</v>
      </c>
    </row>
    <row r="526" spans="1:22" ht="33.75">
      <c r="A526" s="237"/>
      <c r="B526" s="190"/>
      <c r="C526" s="190"/>
      <c r="D526" s="190"/>
      <c r="E526" s="190"/>
      <c r="F526" s="190"/>
      <c r="G526" s="190"/>
      <c r="H526" s="237"/>
      <c r="I526" s="190"/>
      <c r="J526" s="21" t="s">
        <v>349</v>
      </c>
      <c r="K526" s="217"/>
      <c r="L526" s="186"/>
      <c r="M526" s="2" t="s">
        <v>1215</v>
      </c>
      <c r="N526" s="8">
        <v>6</v>
      </c>
      <c r="O526" s="14" t="s">
        <v>320</v>
      </c>
      <c r="P526" s="27">
        <v>368</v>
      </c>
      <c r="Q526" s="8">
        <v>1</v>
      </c>
      <c r="R526" s="8" t="s">
        <v>1144</v>
      </c>
      <c r="S526" s="25">
        <v>5.28</v>
      </c>
      <c r="T526" s="293">
        <v>15544.32</v>
      </c>
      <c r="U526" s="293">
        <v>9326.592</v>
      </c>
      <c r="V526" s="293">
        <v>0.6</v>
      </c>
    </row>
    <row r="527" spans="1:22" ht="33.75">
      <c r="A527" s="237"/>
      <c r="B527" s="190"/>
      <c r="C527" s="190"/>
      <c r="D527" s="190"/>
      <c r="E527" s="190"/>
      <c r="F527" s="190"/>
      <c r="G527" s="190"/>
      <c r="H527" s="237"/>
      <c r="I527" s="190"/>
      <c r="J527" s="21" t="s">
        <v>350</v>
      </c>
      <c r="K527" s="217"/>
      <c r="L527" s="186"/>
      <c r="M527" s="2" t="s">
        <v>1216</v>
      </c>
      <c r="N527" s="8">
        <v>9</v>
      </c>
      <c r="O527" s="14" t="s">
        <v>320</v>
      </c>
      <c r="P527" s="27">
        <v>368</v>
      </c>
      <c r="Q527" s="8">
        <v>1</v>
      </c>
      <c r="R527" s="8" t="s">
        <v>1173</v>
      </c>
      <c r="S527" s="25">
        <v>5.28</v>
      </c>
      <c r="T527" s="293">
        <v>1100.32</v>
      </c>
      <c r="U527" s="293">
        <v>660.1920000000001</v>
      </c>
      <c r="V527" s="293">
        <v>0.6</v>
      </c>
    </row>
    <row r="528" spans="1:22" ht="33.75">
      <c r="A528" s="237"/>
      <c r="B528" s="190"/>
      <c r="C528" s="190"/>
      <c r="D528" s="190"/>
      <c r="E528" s="190"/>
      <c r="F528" s="190"/>
      <c r="G528" s="190"/>
      <c r="H528" s="237"/>
      <c r="I528" s="190"/>
      <c r="J528" s="21" t="s">
        <v>351</v>
      </c>
      <c r="K528" s="217"/>
      <c r="L528" s="186"/>
      <c r="M528" s="2" t="s">
        <v>693</v>
      </c>
      <c r="N528" s="8">
        <v>9</v>
      </c>
      <c r="O528" s="14" t="s">
        <v>320</v>
      </c>
      <c r="P528" s="27">
        <v>368</v>
      </c>
      <c r="Q528" s="8">
        <v>1</v>
      </c>
      <c r="R528" s="8" t="s">
        <v>1173</v>
      </c>
      <c r="S528" s="25">
        <v>5.28</v>
      </c>
      <c r="T528" s="293">
        <v>273144.32</v>
      </c>
      <c r="U528" s="293">
        <v>163886.592</v>
      </c>
      <c r="V528" s="293">
        <v>0.6</v>
      </c>
    </row>
    <row r="529" spans="1:22" ht="33.75">
      <c r="A529" s="237"/>
      <c r="B529" s="190"/>
      <c r="C529" s="190"/>
      <c r="D529" s="190"/>
      <c r="E529" s="190"/>
      <c r="F529" s="190"/>
      <c r="G529" s="190"/>
      <c r="H529" s="237"/>
      <c r="I529" s="190"/>
      <c r="J529" s="21" t="s">
        <v>352</v>
      </c>
      <c r="K529" s="217"/>
      <c r="L529" s="186"/>
      <c r="M529" s="2" t="s">
        <v>694</v>
      </c>
      <c r="N529" s="8">
        <v>9</v>
      </c>
      <c r="O529" s="14" t="s">
        <v>320</v>
      </c>
      <c r="P529" s="27">
        <v>368</v>
      </c>
      <c r="Q529" s="8">
        <v>1</v>
      </c>
      <c r="R529" s="8" t="s">
        <v>1173</v>
      </c>
      <c r="S529" s="25">
        <v>5.28</v>
      </c>
      <c r="T529" s="293">
        <v>425529.44</v>
      </c>
      <c r="U529" s="293">
        <v>255317.66399999996</v>
      </c>
      <c r="V529" s="293">
        <v>0.6</v>
      </c>
    </row>
    <row r="530" spans="1:22" ht="33.75">
      <c r="A530" s="237"/>
      <c r="B530" s="190"/>
      <c r="C530" s="190"/>
      <c r="D530" s="190"/>
      <c r="E530" s="190"/>
      <c r="F530" s="190"/>
      <c r="G530" s="190"/>
      <c r="H530" s="237"/>
      <c r="I530" s="190"/>
      <c r="J530" s="21" t="s">
        <v>353</v>
      </c>
      <c r="K530" s="217"/>
      <c r="L530" s="186"/>
      <c r="M530" s="2" t="s">
        <v>695</v>
      </c>
      <c r="N530" s="8">
        <v>9</v>
      </c>
      <c r="O530" s="14" t="s">
        <v>320</v>
      </c>
      <c r="P530" s="27">
        <v>368</v>
      </c>
      <c r="Q530" s="8">
        <v>1</v>
      </c>
      <c r="R530" s="8" t="s">
        <v>1173</v>
      </c>
      <c r="S530" s="25">
        <v>5.28</v>
      </c>
      <c r="T530" s="293">
        <v>149143.04</v>
      </c>
      <c r="U530" s="293">
        <v>89485.82399999998</v>
      </c>
      <c r="V530" s="293">
        <v>0.6</v>
      </c>
    </row>
    <row r="531" spans="1:22" ht="45">
      <c r="A531" s="237"/>
      <c r="B531" s="190"/>
      <c r="C531" s="190"/>
      <c r="D531" s="190"/>
      <c r="E531" s="190"/>
      <c r="F531" s="190"/>
      <c r="G531" s="190"/>
      <c r="H531" s="237"/>
      <c r="I531" s="190"/>
      <c r="J531" s="21" t="s">
        <v>354</v>
      </c>
      <c r="K531" s="217"/>
      <c r="L531" s="186"/>
      <c r="M531" s="2" t="s">
        <v>1217</v>
      </c>
      <c r="N531" s="8">
        <v>9</v>
      </c>
      <c r="O531" s="14" t="s">
        <v>357</v>
      </c>
      <c r="P531" s="27">
        <v>92</v>
      </c>
      <c r="Q531" s="8">
        <v>1</v>
      </c>
      <c r="R531" s="8" t="s">
        <v>1173</v>
      </c>
      <c r="S531" s="25">
        <v>5.28</v>
      </c>
      <c r="T531" s="293">
        <v>582.36</v>
      </c>
      <c r="U531" s="293">
        <v>349.416</v>
      </c>
      <c r="V531" s="293">
        <v>0.6</v>
      </c>
    </row>
    <row r="532" spans="1:22" ht="33.75">
      <c r="A532" s="237"/>
      <c r="B532" s="190"/>
      <c r="C532" s="190"/>
      <c r="D532" s="190"/>
      <c r="E532" s="190"/>
      <c r="F532" s="190"/>
      <c r="G532" s="190"/>
      <c r="H532" s="237"/>
      <c r="I532" s="190"/>
      <c r="J532" s="21" t="s">
        <v>355</v>
      </c>
      <c r="K532" s="217"/>
      <c r="L532" s="186"/>
      <c r="M532" s="2" t="s">
        <v>1218</v>
      </c>
      <c r="N532" s="8">
        <v>6</v>
      </c>
      <c r="O532" s="14" t="s">
        <v>320</v>
      </c>
      <c r="P532" s="27">
        <v>368</v>
      </c>
      <c r="Q532" s="8">
        <v>1</v>
      </c>
      <c r="R532" s="8" t="s">
        <v>1173</v>
      </c>
      <c r="S532" s="25">
        <v>5.28</v>
      </c>
      <c r="T532" s="293">
        <v>3911.84</v>
      </c>
      <c r="U532" s="293">
        <v>2347.104</v>
      </c>
      <c r="V532" s="293">
        <v>0.6</v>
      </c>
    </row>
    <row r="533" spans="1:22" ht="45.75" thickBot="1">
      <c r="A533" s="240"/>
      <c r="B533" s="191"/>
      <c r="C533" s="191"/>
      <c r="D533" s="191"/>
      <c r="E533" s="191"/>
      <c r="F533" s="191"/>
      <c r="G533" s="191"/>
      <c r="H533" s="240"/>
      <c r="I533" s="191"/>
      <c r="J533" s="151" t="s">
        <v>356</v>
      </c>
      <c r="K533" s="218"/>
      <c r="L533" s="187"/>
      <c r="M533" s="132" t="s">
        <v>1219</v>
      </c>
      <c r="N533" s="124">
        <v>10</v>
      </c>
      <c r="O533" s="131" t="s">
        <v>320</v>
      </c>
      <c r="P533" s="154">
        <v>368</v>
      </c>
      <c r="Q533" s="124">
        <v>1</v>
      </c>
      <c r="R533" s="124" t="s">
        <v>1173</v>
      </c>
      <c r="S533" s="154">
        <v>5.28</v>
      </c>
      <c r="T533" s="155">
        <v>9295.68</v>
      </c>
      <c r="U533" s="155">
        <v>5577.408</v>
      </c>
      <c r="V533" s="155">
        <v>0.6</v>
      </c>
    </row>
    <row r="534" spans="1:22" ht="34.5" thickTop="1">
      <c r="A534" s="245" t="s">
        <v>1169</v>
      </c>
      <c r="B534" s="189"/>
      <c r="C534" s="189" t="s">
        <v>1213</v>
      </c>
      <c r="D534" s="189"/>
      <c r="E534" s="189" t="s">
        <v>1116</v>
      </c>
      <c r="F534" s="271" t="s">
        <v>1172</v>
      </c>
      <c r="G534" s="189" t="s">
        <v>360</v>
      </c>
      <c r="H534" s="245" t="s">
        <v>803</v>
      </c>
      <c r="I534" s="189">
        <v>6</v>
      </c>
      <c r="J534" s="156" t="s">
        <v>364</v>
      </c>
      <c r="K534" s="216" t="s">
        <v>1169</v>
      </c>
      <c r="L534" s="188" t="s">
        <v>1213</v>
      </c>
      <c r="M534" s="138" t="s">
        <v>1214</v>
      </c>
      <c r="N534" s="123">
        <v>1</v>
      </c>
      <c r="O534" s="156" t="s">
        <v>358</v>
      </c>
      <c r="P534" s="159">
        <v>448</v>
      </c>
      <c r="Q534" s="123">
        <v>1</v>
      </c>
      <c r="R534" s="123" t="s">
        <v>1144</v>
      </c>
      <c r="S534" s="159">
        <v>9.37</v>
      </c>
      <c r="T534" s="294">
        <v>4197.76</v>
      </c>
      <c r="U534" s="294">
        <v>2518.6559999999995</v>
      </c>
      <c r="V534" s="294">
        <v>0.6</v>
      </c>
    </row>
    <row r="535" spans="1:22" ht="33.75">
      <c r="A535" s="237"/>
      <c r="B535" s="190"/>
      <c r="C535" s="190"/>
      <c r="D535" s="190"/>
      <c r="E535" s="190"/>
      <c r="F535" s="190"/>
      <c r="G535" s="190"/>
      <c r="H535" s="237"/>
      <c r="I535" s="190"/>
      <c r="J535" s="14" t="s">
        <v>365</v>
      </c>
      <c r="K535" s="217"/>
      <c r="L535" s="186"/>
      <c r="M535" s="2" t="s">
        <v>1215</v>
      </c>
      <c r="N535" s="8">
        <v>6</v>
      </c>
      <c r="O535" s="14" t="s">
        <v>358</v>
      </c>
      <c r="P535" s="25">
        <v>448</v>
      </c>
      <c r="Q535" s="8">
        <v>1</v>
      </c>
      <c r="R535" s="8" t="s">
        <v>1144</v>
      </c>
      <c r="S535" s="25">
        <v>9.37</v>
      </c>
      <c r="T535" s="293">
        <v>33582.08</v>
      </c>
      <c r="U535" s="293">
        <v>20149.247999999996</v>
      </c>
      <c r="V535" s="293">
        <v>0.6</v>
      </c>
    </row>
    <row r="536" spans="1:22" ht="33.75">
      <c r="A536" s="237"/>
      <c r="B536" s="190"/>
      <c r="C536" s="190"/>
      <c r="D536" s="190"/>
      <c r="E536" s="190"/>
      <c r="F536" s="190"/>
      <c r="G536" s="190"/>
      <c r="H536" s="237"/>
      <c r="I536" s="190"/>
      <c r="J536" s="14" t="s">
        <v>366</v>
      </c>
      <c r="K536" s="217"/>
      <c r="L536" s="186"/>
      <c r="M536" s="2" t="s">
        <v>1216</v>
      </c>
      <c r="N536" s="8">
        <v>9</v>
      </c>
      <c r="O536" s="14" t="s">
        <v>358</v>
      </c>
      <c r="P536" s="25">
        <v>448</v>
      </c>
      <c r="Q536" s="8">
        <v>1</v>
      </c>
      <c r="R536" s="8" t="s">
        <v>1173</v>
      </c>
      <c r="S536" s="25">
        <v>9.37</v>
      </c>
      <c r="T536" s="293">
        <v>2255.68</v>
      </c>
      <c r="U536" s="293">
        <v>1353.408</v>
      </c>
      <c r="V536" s="293">
        <v>0.6</v>
      </c>
    </row>
    <row r="537" spans="1:22" ht="33.75">
      <c r="A537" s="237"/>
      <c r="B537" s="190"/>
      <c r="C537" s="190"/>
      <c r="D537" s="190"/>
      <c r="E537" s="190"/>
      <c r="F537" s="190"/>
      <c r="G537" s="190"/>
      <c r="H537" s="237"/>
      <c r="I537" s="190"/>
      <c r="J537" s="14" t="s">
        <v>367</v>
      </c>
      <c r="K537" s="217"/>
      <c r="L537" s="186"/>
      <c r="M537" s="2" t="s">
        <v>693</v>
      </c>
      <c r="N537" s="8">
        <v>9</v>
      </c>
      <c r="O537" s="14" t="s">
        <v>358</v>
      </c>
      <c r="P537" s="25">
        <v>448</v>
      </c>
      <c r="Q537" s="8">
        <v>1</v>
      </c>
      <c r="R537" s="8" t="s">
        <v>1173</v>
      </c>
      <c r="S537" s="25">
        <v>9.37</v>
      </c>
      <c r="T537" s="293">
        <v>3751982.08</v>
      </c>
      <c r="U537" s="293">
        <v>2251189.2479999997</v>
      </c>
      <c r="V537" s="293">
        <v>0.6</v>
      </c>
    </row>
    <row r="538" spans="1:22" ht="33.75">
      <c r="A538" s="237"/>
      <c r="B538" s="190"/>
      <c r="C538" s="190"/>
      <c r="D538" s="190"/>
      <c r="E538" s="190"/>
      <c r="F538" s="190"/>
      <c r="G538" s="190"/>
      <c r="H538" s="237"/>
      <c r="I538" s="190"/>
      <c r="J538" s="14" t="s">
        <v>368</v>
      </c>
      <c r="K538" s="217"/>
      <c r="L538" s="186"/>
      <c r="M538" s="2" t="s">
        <v>694</v>
      </c>
      <c r="N538" s="8">
        <v>9</v>
      </c>
      <c r="O538" s="14" t="s">
        <v>358</v>
      </c>
      <c r="P538" s="25">
        <v>448</v>
      </c>
      <c r="Q538" s="8">
        <v>1</v>
      </c>
      <c r="R538" s="8" t="s">
        <v>1173</v>
      </c>
      <c r="S538" s="25">
        <v>9.37</v>
      </c>
      <c r="T538" s="293">
        <v>519868.16</v>
      </c>
      <c r="U538" s="293">
        <v>311920.896</v>
      </c>
      <c r="V538" s="293">
        <v>0.6</v>
      </c>
    </row>
    <row r="539" spans="1:22" ht="33.75">
      <c r="A539" s="237"/>
      <c r="B539" s="190"/>
      <c r="C539" s="190"/>
      <c r="D539" s="190"/>
      <c r="E539" s="190"/>
      <c r="F539" s="190"/>
      <c r="G539" s="190"/>
      <c r="H539" s="237"/>
      <c r="I539" s="190"/>
      <c r="J539" s="14" t="s">
        <v>369</v>
      </c>
      <c r="K539" s="217"/>
      <c r="L539" s="186"/>
      <c r="M539" s="2" t="s">
        <v>695</v>
      </c>
      <c r="N539" s="8">
        <v>9</v>
      </c>
      <c r="O539" s="14" t="s">
        <v>358</v>
      </c>
      <c r="P539" s="25">
        <v>448</v>
      </c>
      <c r="Q539" s="8">
        <v>1</v>
      </c>
      <c r="R539" s="8" t="s">
        <v>1173</v>
      </c>
      <c r="S539" s="25">
        <v>9.37</v>
      </c>
      <c r="T539" s="293">
        <v>228197.76</v>
      </c>
      <c r="U539" s="293">
        <v>136918.656</v>
      </c>
      <c r="V539" s="293">
        <v>0.6</v>
      </c>
    </row>
    <row r="540" spans="1:22" ht="45">
      <c r="A540" s="237"/>
      <c r="B540" s="190"/>
      <c r="C540" s="190"/>
      <c r="D540" s="190"/>
      <c r="E540" s="190"/>
      <c r="F540" s="190"/>
      <c r="G540" s="190"/>
      <c r="H540" s="237"/>
      <c r="I540" s="190"/>
      <c r="J540" s="14" t="s">
        <v>370</v>
      </c>
      <c r="K540" s="217"/>
      <c r="L540" s="186"/>
      <c r="M540" s="2" t="s">
        <v>1217</v>
      </c>
      <c r="N540" s="8">
        <v>9</v>
      </c>
      <c r="O540" s="14" t="s">
        <v>357</v>
      </c>
      <c r="P540" s="25">
        <v>224</v>
      </c>
      <c r="Q540" s="8">
        <v>1</v>
      </c>
      <c r="R540" s="8" t="s">
        <v>1173</v>
      </c>
      <c r="S540" s="25">
        <v>9.37</v>
      </c>
      <c r="T540" s="293">
        <v>2334.08</v>
      </c>
      <c r="U540" s="293">
        <v>1400.4479999999999</v>
      </c>
      <c r="V540" s="293">
        <v>0.6</v>
      </c>
    </row>
    <row r="541" spans="1:22" ht="33.75">
      <c r="A541" s="237"/>
      <c r="B541" s="190"/>
      <c r="C541" s="190"/>
      <c r="D541" s="190"/>
      <c r="E541" s="190"/>
      <c r="F541" s="190"/>
      <c r="G541" s="190"/>
      <c r="H541" s="237"/>
      <c r="I541" s="190"/>
      <c r="J541" s="14" t="s">
        <v>371</v>
      </c>
      <c r="K541" s="217"/>
      <c r="L541" s="186"/>
      <c r="M541" s="2" t="s">
        <v>1218</v>
      </c>
      <c r="N541" s="8">
        <v>6</v>
      </c>
      <c r="O541" s="14" t="s">
        <v>358</v>
      </c>
      <c r="P541" s="25">
        <v>448</v>
      </c>
      <c r="Q541" s="8">
        <v>1</v>
      </c>
      <c r="R541" s="8" t="s">
        <v>1173</v>
      </c>
      <c r="S541" s="25">
        <v>9.37</v>
      </c>
      <c r="T541" s="293">
        <v>8426.88</v>
      </c>
      <c r="U541" s="293">
        <v>5056.128</v>
      </c>
      <c r="V541" s="293">
        <v>0.6</v>
      </c>
    </row>
    <row r="542" spans="1:22" ht="45.75" thickBot="1">
      <c r="A542" s="240"/>
      <c r="B542" s="191"/>
      <c r="C542" s="191"/>
      <c r="D542" s="191"/>
      <c r="E542" s="191"/>
      <c r="F542" s="191"/>
      <c r="G542" s="191"/>
      <c r="H542" s="240"/>
      <c r="I542" s="191"/>
      <c r="J542" s="131" t="s">
        <v>372</v>
      </c>
      <c r="K542" s="218"/>
      <c r="L542" s="187"/>
      <c r="M542" s="132" t="s">
        <v>1219</v>
      </c>
      <c r="N542" s="124">
        <v>10</v>
      </c>
      <c r="O542" s="131" t="s">
        <v>358</v>
      </c>
      <c r="P542" s="154">
        <v>448</v>
      </c>
      <c r="Q542" s="124">
        <v>1</v>
      </c>
      <c r="R542" s="124" t="s">
        <v>1173</v>
      </c>
      <c r="S542" s="154">
        <v>9.37</v>
      </c>
      <c r="T542" s="155">
        <v>18645.76</v>
      </c>
      <c r="U542" s="155">
        <v>11187.455999999998</v>
      </c>
      <c r="V542" s="155">
        <v>0.6</v>
      </c>
    </row>
    <row r="543" spans="1:22" ht="34.5" thickTop="1">
      <c r="A543" s="245" t="s">
        <v>1169</v>
      </c>
      <c r="B543" s="189"/>
      <c r="C543" s="189" t="s">
        <v>1213</v>
      </c>
      <c r="D543" s="189"/>
      <c r="E543" s="189" t="s">
        <v>1116</v>
      </c>
      <c r="F543" s="189" t="s">
        <v>1172</v>
      </c>
      <c r="G543" s="189" t="s">
        <v>361</v>
      </c>
      <c r="H543" s="245" t="s">
        <v>804</v>
      </c>
      <c r="I543" s="189">
        <v>6</v>
      </c>
      <c r="J543" s="156" t="s">
        <v>373</v>
      </c>
      <c r="K543" s="216" t="s">
        <v>1169</v>
      </c>
      <c r="L543" s="188" t="s">
        <v>1213</v>
      </c>
      <c r="M543" s="138" t="s">
        <v>1214</v>
      </c>
      <c r="N543" s="123">
        <v>1</v>
      </c>
      <c r="O543" s="156" t="s">
        <v>359</v>
      </c>
      <c r="P543" s="159">
        <v>117</v>
      </c>
      <c r="Q543" s="123">
        <v>1</v>
      </c>
      <c r="R543" s="123" t="s">
        <v>1144</v>
      </c>
      <c r="S543" s="159">
        <v>9.37</v>
      </c>
      <c r="T543" s="294">
        <v>1096.29</v>
      </c>
      <c r="U543" s="294">
        <v>657.774</v>
      </c>
      <c r="V543" s="294">
        <v>0.6</v>
      </c>
    </row>
    <row r="544" spans="1:22" ht="33.75">
      <c r="A544" s="237"/>
      <c r="B544" s="190"/>
      <c r="C544" s="190"/>
      <c r="D544" s="190"/>
      <c r="E544" s="190"/>
      <c r="F544" s="190"/>
      <c r="G544" s="190"/>
      <c r="H544" s="237"/>
      <c r="I544" s="190"/>
      <c r="J544" s="14" t="s">
        <v>374</v>
      </c>
      <c r="K544" s="217"/>
      <c r="L544" s="186"/>
      <c r="M544" s="2" t="s">
        <v>1215</v>
      </c>
      <c r="N544" s="8">
        <v>6</v>
      </c>
      <c r="O544" s="14" t="s">
        <v>359</v>
      </c>
      <c r="P544" s="25">
        <v>117</v>
      </c>
      <c r="Q544" s="8">
        <v>1</v>
      </c>
      <c r="R544" s="8" t="s">
        <v>1144</v>
      </c>
      <c r="S544" s="25">
        <v>9.37</v>
      </c>
      <c r="T544" s="293">
        <v>8770.32</v>
      </c>
      <c r="U544" s="293">
        <v>5262.192</v>
      </c>
      <c r="V544" s="293">
        <v>0.6</v>
      </c>
    </row>
    <row r="545" spans="1:22" ht="33.75">
      <c r="A545" s="237"/>
      <c r="B545" s="190"/>
      <c r="C545" s="190"/>
      <c r="D545" s="190"/>
      <c r="E545" s="190"/>
      <c r="F545" s="190"/>
      <c r="G545" s="190"/>
      <c r="H545" s="237"/>
      <c r="I545" s="190"/>
      <c r="J545" s="14" t="s">
        <v>375</v>
      </c>
      <c r="K545" s="217"/>
      <c r="L545" s="186"/>
      <c r="M545" s="2" t="s">
        <v>1216</v>
      </c>
      <c r="N545" s="8">
        <v>9</v>
      </c>
      <c r="O545" s="14" t="s">
        <v>359</v>
      </c>
      <c r="P545" s="25">
        <v>117</v>
      </c>
      <c r="Q545" s="8">
        <v>1</v>
      </c>
      <c r="R545" s="8" t="s">
        <v>1173</v>
      </c>
      <c r="S545" s="25">
        <v>9.37</v>
      </c>
      <c r="T545" s="293">
        <v>589.095</v>
      </c>
      <c r="U545" s="293">
        <v>353.45699999999994</v>
      </c>
      <c r="V545" s="293">
        <v>0.6</v>
      </c>
    </row>
    <row r="546" spans="1:22" ht="33.75">
      <c r="A546" s="237"/>
      <c r="B546" s="190"/>
      <c r="C546" s="190"/>
      <c r="D546" s="190"/>
      <c r="E546" s="190"/>
      <c r="F546" s="190"/>
      <c r="G546" s="190"/>
      <c r="H546" s="237"/>
      <c r="I546" s="190"/>
      <c r="J546" s="14" t="s">
        <v>376</v>
      </c>
      <c r="K546" s="217"/>
      <c r="L546" s="186"/>
      <c r="M546" s="2" t="s">
        <v>693</v>
      </c>
      <c r="N546" s="8">
        <v>9</v>
      </c>
      <c r="O546" s="14" t="s">
        <v>359</v>
      </c>
      <c r="P546" s="25">
        <v>117</v>
      </c>
      <c r="Q546" s="8">
        <v>1</v>
      </c>
      <c r="R546" s="8" t="s">
        <v>1173</v>
      </c>
      <c r="S546" s="25">
        <v>9.37</v>
      </c>
      <c r="T546" s="293">
        <v>441670.32</v>
      </c>
      <c r="U546" s="293">
        <v>265002.192</v>
      </c>
      <c r="V546" s="293">
        <v>0.6</v>
      </c>
    </row>
    <row r="547" spans="1:22" ht="33.75">
      <c r="A547" s="237"/>
      <c r="B547" s="190"/>
      <c r="C547" s="190"/>
      <c r="D547" s="190"/>
      <c r="E547" s="190"/>
      <c r="F547" s="190"/>
      <c r="G547" s="190"/>
      <c r="H547" s="237"/>
      <c r="I547" s="190"/>
      <c r="J547" s="14" t="s">
        <v>377</v>
      </c>
      <c r="K547" s="217"/>
      <c r="L547" s="186"/>
      <c r="M547" s="2" t="s">
        <v>694</v>
      </c>
      <c r="N547" s="8">
        <v>9</v>
      </c>
      <c r="O547" s="14" t="s">
        <v>359</v>
      </c>
      <c r="P547" s="25">
        <v>117</v>
      </c>
      <c r="Q547" s="8">
        <v>1</v>
      </c>
      <c r="R547" s="8" t="s">
        <v>1173</v>
      </c>
      <c r="S547" s="25">
        <v>9.37</v>
      </c>
      <c r="T547" s="293">
        <v>135769.14</v>
      </c>
      <c r="U547" s="293">
        <v>81461.48400000001</v>
      </c>
      <c r="V547" s="293">
        <v>0.6</v>
      </c>
    </row>
    <row r="548" spans="1:22" ht="33.75">
      <c r="A548" s="237"/>
      <c r="B548" s="190"/>
      <c r="C548" s="190"/>
      <c r="D548" s="190"/>
      <c r="E548" s="190"/>
      <c r="F548" s="190"/>
      <c r="G548" s="190"/>
      <c r="H548" s="237"/>
      <c r="I548" s="190"/>
      <c r="J548" s="14" t="s">
        <v>378</v>
      </c>
      <c r="K548" s="217"/>
      <c r="L548" s="186"/>
      <c r="M548" s="2" t="s">
        <v>695</v>
      </c>
      <c r="N548" s="8">
        <v>9</v>
      </c>
      <c r="O548" s="14" t="s">
        <v>359</v>
      </c>
      <c r="P548" s="25">
        <v>117</v>
      </c>
      <c r="Q548" s="8">
        <v>1</v>
      </c>
      <c r="R548" s="8" t="s">
        <v>1173</v>
      </c>
      <c r="S548" s="25">
        <v>9.37</v>
      </c>
      <c r="T548" s="293">
        <v>59596.29</v>
      </c>
      <c r="U548" s="293">
        <v>35757.774</v>
      </c>
      <c r="V548" s="293">
        <v>0.6</v>
      </c>
    </row>
    <row r="549" spans="1:22" ht="45">
      <c r="A549" s="237"/>
      <c r="B549" s="190"/>
      <c r="C549" s="190"/>
      <c r="D549" s="190"/>
      <c r="E549" s="190"/>
      <c r="F549" s="190"/>
      <c r="G549" s="190"/>
      <c r="H549" s="237"/>
      <c r="I549" s="190"/>
      <c r="J549" s="14" t="s">
        <v>379</v>
      </c>
      <c r="K549" s="217"/>
      <c r="L549" s="186"/>
      <c r="M549" s="2" t="s">
        <v>1217</v>
      </c>
      <c r="N549" s="8">
        <v>9</v>
      </c>
      <c r="O549" s="14" t="s">
        <v>357</v>
      </c>
      <c r="P549" s="25">
        <v>55</v>
      </c>
      <c r="Q549" s="8">
        <v>1</v>
      </c>
      <c r="R549" s="8" t="s">
        <v>1173</v>
      </c>
      <c r="S549" s="25">
        <v>9.37</v>
      </c>
      <c r="T549" s="293">
        <v>573.1</v>
      </c>
      <c r="U549" s="293">
        <v>343.86</v>
      </c>
      <c r="V549" s="293">
        <v>0.6</v>
      </c>
    </row>
    <row r="550" spans="1:22" ht="33.75">
      <c r="A550" s="237"/>
      <c r="B550" s="190"/>
      <c r="C550" s="190"/>
      <c r="D550" s="190"/>
      <c r="E550" s="190"/>
      <c r="F550" s="190"/>
      <c r="G550" s="190"/>
      <c r="H550" s="237"/>
      <c r="I550" s="190"/>
      <c r="J550" s="14" t="s">
        <v>380</v>
      </c>
      <c r="K550" s="217"/>
      <c r="L550" s="186"/>
      <c r="M550" s="2" t="s">
        <v>1218</v>
      </c>
      <c r="N550" s="8">
        <v>6</v>
      </c>
      <c r="O550" s="14" t="s">
        <v>359</v>
      </c>
      <c r="P550" s="25">
        <v>117</v>
      </c>
      <c r="Q550" s="8">
        <v>1</v>
      </c>
      <c r="R550" s="8" t="s">
        <v>1173</v>
      </c>
      <c r="S550" s="25">
        <v>9.37</v>
      </c>
      <c r="T550" s="293">
        <v>2200.77</v>
      </c>
      <c r="U550" s="293">
        <v>1320.462</v>
      </c>
      <c r="V550" s="293">
        <v>0.6</v>
      </c>
    </row>
    <row r="551" spans="1:22" ht="45.75" thickBot="1">
      <c r="A551" s="240"/>
      <c r="B551" s="191"/>
      <c r="C551" s="191"/>
      <c r="D551" s="191"/>
      <c r="E551" s="191"/>
      <c r="F551" s="191"/>
      <c r="G551" s="191"/>
      <c r="H551" s="240"/>
      <c r="I551" s="191"/>
      <c r="J551" s="131" t="s">
        <v>381</v>
      </c>
      <c r="K551" s="218"/>
      <c r="L551" s="187"/>
      <c r="M551" s="132" t="s">
        <v>1219</v>
      </c>
      <c r="N551" s="124">
        <v>10</v>
      </c>
      <c r="O551" s="131" t="s">
        <v>359</v>
      </c>
      <c r="P551" s="154">
        <v>117</v>
      </c>
      <c r="Q551" s="124">
        <v>1</v>
      </c>
      <c r="R551" s="124" t="s">
        <v>1173</v>
      </c>
      <c r="S551" s="154">
        <v>9.37</v>
      </c>
      <c r="T551" s="155">
        <v>4869.54</v>
      </c>
      <c r="U551" s="155">
        <v>2921.7239999999997</v>
      </c>
      <c r="V551" s="155">
        <v>0.6</v>
      </c>
    </row>
    <row r="552" spans="1:22" ht="34.5" thickTop="1">
      <c r="A552" s="245" t="s">
        <v>1169</v>
      </c>
      <c r="B552" s="189"/>
      <c r="C552" s="189" t="s">
        <v>1213</v>
      </c>
      <c r="D552" s="189"/>
      <c r="E552" s="189" t="s">
        <v>1116</v>
      </c>
      <c r="F552" s="189" t="s">
        <v>1172</v>
      </c>
      <c r="G552" s="189" t="s">
        <v>362</v>
      </c>
      <c r="H552" s="245" t="s">
        <v>400</v>
      </c>
      <c r="I552" s="189">
        <v>6</v>
      </c>
      <c r="J552" s="156" t="s">
        <v>382</v>
      </c>
      <c r="K552" s="216" t="s">
        <v>1169</v>
      </c>
      <c r="L552" s="188" t="s">
        <v>1213</v>
      </c>
      <c r="M552" s="138" t="s">
        <v>1214</v>
      </c>
      <c r="N552" s="123">
        <v>1</v>
      </c>
      <c r="O552" s="156" t="s">
        <v>401</v>
      </c>
      <c r="P552" s="159">
        <v>228</v>
      </c>
      <c r="Q552" s="123">
        <v>1</v>
      </c>
      <c r="R552" s="123" t="s">
        <v>1173</v>
      </c>
      <c r="S552" s="159">
        <v>5.28</v>
      </c>
      <c r="T552" s="294">
        <v>1203.84</v>
      </c>
      <c r="U552" s="294">
        <v>722.3040000000001</v>
      </c>
      <c r="V552" s="294">
        <v>0.6</v>
      </c>
    </row>
    <row r="553" spans="1:22" ht="33.75">
      <c r="A553" s="237"/>
      <c r="B553" s="190"/>
      <c r="C553" s="190"/>
      <c r="D553" s="190"/>
      <c r="E553" s="190"/>
      <c r="F553" s="190"/>
      <c r="G553" s="190"/>
      <c r="H553" s="237"/>
      <c r="I553" s="190"/>
      <c r="J553" s="21" t="s">
        <v>383</v>
      </c>
      <c r="K553" s="217"/>
      <c r="L553" s="186"/>
      <c r="M553" s="2" t="s">
        <v>1215</v>
      </c>
      <c r="N553" s="8">
        <v>6</v>
      </c>
      <c r="O553" s="14" t="s">
        <v>401</v>
      </c>
      <c r="P553" s="25">
        <v>228</v>
      </c>
      <c r="Q553" s="8">
        <v>1</v>
      </c>
      <c r="R553" s="8" t="s">
        <v>1173</v>
      </c>
      <c r="S553" s="25">
        <v>5.28</v>
      </c>
      <c r="T553" s="293">
        <v>9630.72</v>
      </c>
      <c r="U553" s="293">
        <v>5778.432000000001</v>
      </c>
      <c r="V553" s="293">
        <v>0.6</v>
      </c>
    </row>
    <row r="554" spans="1:22" ht="33.75">
      <c r="A554" s="237"/>
      <c r="B554" s="190"/>
      <c r="C554" s="190"/>
      <c r="D554" s="190"/>
      <c r="E554" s="190"/>
      <c r="F554" s="190"/>
      <c r="G554" s="190"/>
      <c r="H554" s="237"/>
      <c r="I554" s="190"/>
      <c r="J554" s="21" t="s">
        <v>384</v>
      </c>
      <c r="K554" s="217"/>
      <c r="L554" s="186"/>
      <c r="M554" s="2" t="s">
        <v>1216</v>
      </c>
      <c r="N554" s="8">
        <v>9</v>
      </c>
      <c r="O554" s="14" t="s">
        <v>401</v>
      </c>
      <c r="P554" s="25">
        <v>228</v>
      </c>
      <c r="Q554" s="8">
        <v>1</v>
      </c>
      <c r="R554" s="8" t="s">
        <v>1173</v>
      </c>
      <c r="S554" s="25">
        <v>5.28</v>
      </c>
      <c r="T554" s="293">
        <v>681.72</v>
      </c>
      <c r="U554" s="293">
        <v>409.032</v>
      </c>
      <c r="V554" s="293">
        <v>0.6</v>
      </c>
    </row>
    <row r="555" spans="1:22" ht="33.75">
      <c r="A555" s="237"/>
      <c r="B555" s="190"/>
      <c r="C555" s="190"/>
      <c r="D555" s="190"/>
      <c r="E555" s="190"/>
      <c r="F555" s="190"/>
      <c r="G555" s="190"/>
      <c r="H555" s="237"/>
      <c r="I555" s="190"/>
      <c r="J555" s="21" t="s">
        <v>385</v>
      </c>
      <c r="K555" s="217"/>
      <c r="L555" s="186"/>
      <c r="M555" s="2" t="s">
        <v>693</v>
      </c>
      <c r="N555" s="8">
        <v>9</v>
      </c>
      <c r="O555" s="14" t="s">
        <v>401</v>
      </c>
      <c r="P555" s="25">
        <v>228</v>
      </c>
      <c r="Q555" s="8">
        <v>1</v>
      </c>
      <c r="R555" s="8" t="s">
        <v>1173</v>
      </c>
      <c r="S555" s="25">
        <v>5.28</v>
      </c>
      <c r="T555" s="293">
        <v>556830.72</v>
      </c>
      <c r="U555" s="293">
        <v>334098.432</v>
      </c>
      <c r="V555" s="293">
        <v>0.6</v>
      </c>
    </row>
    <row r="556" spans="1:22" ht="33.75">
      <c r="A556" s="237"/>
      <c r="B556" s="190"/>
      <c r="C556" s="190"/>
      <c r="D556" s="190"/>
      <c r="E556" s="190"/>
      <c r="F556" s="190"/>
      <c r="G556" s="190"/>
      <c r="H556" s="237"/>
      <c r="I556" s="190"/>
      <c r="J556" s="21" t="s">
        <v>386</v>
      </c>
      <c r="K556" s="217"/>
      <c r="L556" s="186"/>
      <c r="M556" s="2" t="s">
        <v>694</v>
      </c>
      <c r="N556" s="8">
        <v>9</v>
      </c>
      <c r="O556" s="14" t="s">
        <v>401</v>
      </c>
      <c r="P556" s="25">
        <v>228</v>
      </c>
      <c r="Q556" s="8">
        <v>1</v>
      </c>
      <c r="R556" s="8" t="s">
        <v>1173</v>
      </c>
      <c r="S556" s="25">
        <v>5.28</v>
      </c>
      <c r="T556" s="293">
        <v>263643.24</v>
      </c>
      <c r="U556" s="293">
        <v>158185.944</v>
      </c>
      <c r="V556" s="293">
        <v>0.6</v>
      </c>
    </row>
    <row r="557" spans="1:22" ht="33.75">
      <c r="A557" s="237"/>
      <c r="B557" s="190"/>
      <c r="C557" s="190"/>
      <c r="D557" s="190"/>
      <c r="E557" s="190"/>
      <c r="F557" s="190"/>
      <c r="G557" s="190"/>
      <c r="H557" s="237"/>
      <c r="I557" s="190"/>
      <c r="J557" s="21" t="s">
        <v>387</v>
      </c>
      <c r="K557" s="217"/>
      <c r="L557" s="186"/>
      <c r="M557" s="2" t="s">
        <v>695</v>
      </c>
      <c r="N557" s="8">
        <v>9</v>
      </c>
      <c r="O557" s="14" t="s">
        <v>401</v>
      </c>
      <c r="P557" s="25">
        <v>228</v>
      </c>
      <c r="Q557" s="8">
        <v>1</v>
      </c>
      <c r="R557" s="8" t="s">
        <v>1173</v>
      </c>
      <c r="S557" s="25">
        <v>5.28</v>
      </c>
      <c r="T557" s="293">
        <v>115203.84</v>
      </c>
      <c r="U557" s="293">
        <v>69122.30399999999</v>
      </c>
      <c r="V557" s="293">
        <v>0.6</v>
      </c>
    </row>
    <row r="558" spans="1:22" ht="45">
      <c r="A558" s="237"/>
      <c r="B558" s="190"/>
      <c r="C558" s="190"/>
      <c r="D558" s="190"/>
      <c r="E558" s="190"/>
      <c r="F558" s="190"/>
      <c r="G558" s="190"/>
      <c r="H558" s="237"/>
      <c r="I558" s="190"/>
      <c r="J558" s="21" t="s">
        <v>388</v>
      </c>
      <c r="K558" s="217"/>
      <c r="L558" s="186"/>
      <c r="M558" s="2" t="s">
        <v>1217</v>
      </c>
      <c r="N558" s="8">
        <v>9</v>
      </c>
      <c r="O558" s="14" t="s">
        <v>357</v>
      </c>
      <c r="P558" s="25">
        <v>57</v>
      </c>
      <c r="Q558" s="8">
        <v>1</v>
      </c>
      <c r="R558" s="8" t="s">
        <v>1173</v>
      </c>
      <c r="S558" s="25">
        <v>5.28</v>
      </c>
      <c r="T558" s="293">
        <v>360.81</v>
      </c>
      <c r="U558" s="293">
        <v>216.486</v>
      </c>
      <c r="V558" s="293">
        <v>0.6</v>
      </c>
    </row>
    <row r="559" spans="1:22" ht="33.75">
      <c r="A559" s="237"/>
      <c r="B559" s="190"/>
      <c r="C559" s="190"/>
      <c r="D559" s="190"/>
      <c r="E559" s="190"/>
      <c r="F559" s="190"/>
      <c r="G559" s="190"/>
      <c r="H559" s="237"/>
      <c r="I559" s="190"/>
      <c r="J559" s="21" t="s">
        <v>389</v>
      </c>
      <c r="K559" s="217"/>
      <c r="L559" s="186"/>
      <c r="M559" s="2" t="s">
        <v>1218</v>
      </c>
      <c r="N559" s="8">
        <v>6</v>
      </c>
      <c r="O559" s="14" t="s">
        <v>401</v>
      </c>
      <c r="P559" s="25">
        <v>228</v>
      </c>
      <c r="Q559" s="8">
        <v>1</v>
      </c>
      <c r="R559" s="8" t="s">
        <v>1173</v>
      </c>
      <c r="S559" s="25">
        <v>5.28</v>
      </c>
      <c r="T559" s="293">
        <v>2423.64</v>
      </c>
      <c r="U559" s="293">
        <v>1454.1840000000002</v>
      </c>
      <c r="V559" s="293">
        <v>0.6</v>
      </c>
    </row>
    <row r="560" spans="1:22" ht="45.75" thickBot="1">
      <c r="A560" s="240"/>
      <c r="B560" s="191"/>
      <c r="C560" s="191"/>
      <c r="D560" s="191"/>
      <c r="E560" s="191"/>
      <c r="F560" s="191"/>
      <c r="G560" s="191"/>
      <c r="H560" s="240"/>
      <c r="I560" s="191"/>
      <c r="J560" s="151" t="s">
        <v>390</v>
      </c>
      <c r="K560" s="218"/>
      <c r="L560" s="187"/>
      <c r="M560" s="132" t="s">
        <v>1219</v>
      </c>
      <c r="N560" s="124">
        <v>10</v>
      </c>
      <c r="O560" s="131" t="s">
        <v>401</v>
      </c>
      <c r="P560" s="154">
        <v>228</v>
      </c>
      <c r="Q560" s="124">
        <v>1</v>
      </c>
      <c r="R560" s="124" t="s">
        <v>1173</v>
      </c>
      <c r="S560" s="154">
        <v>5.28</v>
      </c>
      <c r="T560" s="155">
        <v>5759.28</v>
      </c>
      <c r="U560" s="155">
        <v>3455.568</v>
      </c>
      <c r="V560" s="155">
        <v>0.6</v>
      </c>
    </row>
    <row r="561" spans="1:22" ht="34.5" thickTop="1">
      <c r="A561" s="245" t="s">
        <v>1169</v>
      </c>
      <c r="B561" s="189"/>
      <c r="C561" s="189" t="s">
        <v>1213</v>
      </c>
      <c r="D561" s="189"/>
      <c r="E561" s="189" t="s">
        <v>1116</v>
      </c>
      <c r="F561" s="189" t="s">
        <v>1172</v>
      </c>
      <c r="G561" s="189" t="s">
        <v>363</v>
      </c>
      <c r="H561" s="245" t="s">
        <v>403</v>
      </c>
      <c r="I561" s="189">
        <v>6</v>
      </c>
      <c r="J561" s="156" t="s">
        <v>391</v>
      </c>
      <c r="K561" s="216" t="s">
        <v>1169</v>
      </c>
      <c r="L561" s="188" t="s">
        <v>1213</v>
      </c>
      <c r="M561" s="138" t="s">
        <v>1214</v>
      </c>
      <c r="N561" s="123">
        <v>1</v>
      </c>
      <c r="O561" s="156" t="s">
        <v>402</v>
      </c>
      <c r="P561" s="159">
        <v>87</v>
      </c>
      <c r="Q561" s="123">
        <v>1</v>
      </c>
      <c r="R561" s="123" t="s">
        <v>1173</v>
      </c>
      <c r="S561" s="159">
        <v>5.28</v>
      </c>
      <c r="T561" s="294">
        <v>459.36</v>
      </c>
      <c r="U561" s="294">
        <v>275.616</v>
      </c>
      <c r="V561" s="294">
        <v>0.6</v>
      </c>
    </row>
    <row r="562" spans="1:22" ht="33.75">
      <c r="A562" s="237"/>
      <c r="B562" s="190"/>
      <c r="C562" s="190"/>
      <c r="D562" s="190"/>
      <c r="E562" s="190"/>
      <c r="F562" s="190"/>
      <c r="G562" s="190"/>
      <c r="H562" s="237"/>
      <c r="I562" s="190"/>
      <c r="J562" s="21" t="s">
        <v>392</v>
      </c>
      <c r="K562" s="217"/>
      <c r="L562" s="186"/>
      <c r="M562" s="2" t="s">
        <v>1215</v>
      </c>
      <c r="N562" s="8">
        <v>6</v>
      </c>
      <c r="O562" s="14" t="s">
        <v>402</v>
      </c>
      <c r="P562" s="25">
        <v>87</v>
      </c>
      <c r="Q562" s="8">
        <v>1</v>
      </c>
      <c r="R562" s="8" t="s">
        <v>1173</v>
      </c>
      <c r="S562" s="25">
        <v>5.28</v>
      </c>
      <c r="T562" s="293">
        <v>3674.88</v>
      </c>
      <c r="U562" s="293">
        <v>2204.928</v>
      </c>
      <c r="V562" s="293">
        <v>0.6</v>
      </c>
    </row>
    <row r="563" spans="1:22" ht="33.75">
      <c r="A563" s="237"/>
      <c r="B563" s="190"/>
      <c r="C563" s="190"/>
      <c r="D563" s="190"/>
      <c r="E563" s="190"/>
      <c r="F563" s="190"/>
      <c r="G563" s="190"/>
      <c r="H563" s="237"/>
      <c r="I563" s="190"/>
      <c r="J563" s="21" t="s">
        <v>393</v>
      </c>
      <c r="K563" s="217"/>
      <c r="L563" s="186"/>
      <c r="M563" s="2" t="s">
        <v>1216</v>
      </c>
      <c r="N563" s="8">
        <v>9</v>
      </c>
      <c r="O563" s="14" t="s">
        <v>402</v>
      </c>
      <c r="P563" s="25">
        <v>87</v>
      </c>
      <c r="Q563" s="8">
        <v>1</v>
      </c>
      <c r="R563" s="8" t="s">
        <v>1173</v>
      </c>
      <c r="S563" s="25">
        <v>5.28</v>
      </c>
      <c r="T563" s="293">
        <v>260.13</v>
      </c>
      <c r="U563" s="293">
        <v>156.078</v>
      </c>
      <c r="V563" s="293">
        <v>0.6</v>
      </c>
    </row>
    <row r="564" spans="1:22" ht="33.75">
      <c r="A564" s="237"/>
      <c r="B564" s="190"/>
      <c r="C564" s="190"/>
      <c r="D564" s="190"/>
      <c r="E564" s="190"/>
      <c r="F564" s="190"/>
      <c r="G564" s="190"/>
      <c r="H564" s="237"/>
      <c r="I564" s="190"/>
      <c r="J564" s="21" t="s">
        <v>394</v>
      </c>
      <c r="K564" s="217"/>
      <c r="L564" s="186"/>
      <c r="M564" s="2" t="s">
        <v>693</v>
      </c>
      <c r="N564" s="8">
        <v>9</v>
      </c>
      <c r="O564" s="14" t="s">
        <v>402</v>
      </c>
      <c r="P564" s="25">
        <v>87</v>
      </c>
      <c r="Q564" s="8">
        <v>1</v>
      </c>
      <c r="R564" s="8" t="s">
        <v>1173</v>
      </c>
      <c r="S564" s="25">
        <v>5.28</v>
      </c>
      <c r="T564" s="293">
        <v>108074.88</v>
      </c>
      <c r="U564" s="293">
        <v>64844.928</v>
      </c>
      <c r="V564" s="293">
        <v>0.6</v>
      </c>
    </row>
    <row r="565" spans="1:22" ht="33.75">
      <c r="A565" s="237"/>
      <c r="B565" s="190"/>
      <c r="C565" s="190"/>
      <c r="D565" s="190"/>
      <c r="E565" s="190"/>
      <c r="F565" s="190"/>
      <c r="G565" s="190"/>
      <c r="H565" s="237"/>
      <c r="I565" s="190"/>
      <c r="J565" s="21" t="s">
        <v>395</v>
      </c>
      <c r="K565" s="217"/>
      <c r="L565" s="186"/>
      <c r="M565" s="2" t="s">
        <v>694</v>
      </c>
      <c r="N565" s="8">
        <v>9</v>
      </c>
      <c r="O565" s="14" t="s">
        <v>402</v>
      </c>
      <c r="P565" s="25">
        <v>87</v>
      </c>
      <c r="Q565" s="8">
        <v>1</v>
      </c>
      <c r="R565" s="8" t="s">
        <v>1173</v>
      </c>
      <c r="S565" s="25">
        <v>5.28</v>
      </c>
      <c r="T565" s="293">
        <v>100600.71</v>
      </c>
      <c r="U565" s="293">
        <v>60360.42599999999</v>
      </c>
      <c r="V565" s="293">
        <v>0.6</v>
      </c>
    </row>
    <row r="566" spans="1:22" ht="33.75">
      <c r="A566" s="237"/>
      <c r="B566" s="190"/>
      <c r="C566" s="190"/>
      <c r="D566" s="190"/>
      <c r="E566" s="190"/>
      <c r="F566" s="190"/>
      <c r="G566" s="190"/>
      <c r="H566" s="237"/>
      <c r="I566" s="190"/>
      <c r="J566" s="21" t="s">
        <v>396</v>
      </c>
      <c r="K566" s="217"/>
      <c r="L566" s="186"/>
      <c r="M566" s="2" t="s">
        <v>695</v>
      </c>
      <c r="N566" s="8">
        <v>9</v>
      </c>
      <c r="O566" s="14" t="s">
        <v>402</v>
      </c>
      <c r="P566" s="25">
        <v>87</v>
      </c>
      <c r="Q566" s="8">
        <v>1</v>
      </c>
      <c r="R566" s="8" t="s">
        <v>1173</v>
      </c>
      <c r="S566" s="25">
        <v>5.28</v>
      </c>
      <c r="T566" s="293">
        <v>43959.36</v>
      </c>
      <c r="U566" s="293">
        <v>26375.615999999998</v>
      </c>
      <c r="V566" s="293">
        <v>0.6</v>
      </c>
    </row>
    <row r="567" spans="1:22" ht="45">
      <c r="A567" s="237"/>
      <c r="B567" s="190"/>
      <c r="C567" s="190"/>
      <c r="D567" s="190"/>
      <c r="E567" s="190"/>
      <c r="F567" s="190"/>
      <c r="G567" s="190"/>
      <c r="H567" s="237"/>
      <c r="I567" s="190"/>
      <c r="J567" s="21" t="s">
        <v>397</v>
      </c>
      <c r="K567" s="217"/>
      <c r="L567" s="186"/>
      <c r="M567" s="2" t="s">
        <v>1217</v>
      </c>
      <c r="N567" s="8">
        <v>9</v>
      </c>
      <c r="O567" s="14" t="s">
        <v>357</v>
      </c>
      <c r="P567" s="25">
        <v>21</v>
      </c>
      <c r="Q567" s="8">
        <v>1</v>
      </c>
      <c r="R567" s="8" t="s">
        <v>1173</v>
      </c>
      <c r="S567" s="25">
        <v>5.28</v>
      </c>
      <c r="T567" s="293">
        <v>132.93</v>
      </c>
      <c r="U567" s="293">
        <v>79.758</v>
      </c>
      <c r="V567" s="293">
        <v>0.6</v>
      </c>
    </row>
    <row r="568" spans="1:22" ht="33.75">
      <c r="A568" s="237"/>
      <c r="B568" s="190"/>
      <c r="C568" s="190"/>
      <c r="D568" s="190"/>
      <c r="E568" s="190"/>
      <c r="F568" s="190"/>
      <c r="G568" s="190"/>
      <c r="H568" s="237"/>
      <c r="I568" s="190"/>
      <c r="J568" s="21" t="s">
        <v>398</v>
      </c>
      <c r="K568" s="217"/>
      <c r="L568" s="186"/>
      <c r="M568" s="2" t="s">
        <v>1218</v>
      </c>
      <c r="N568" s="8">
        <v>6</v>
      </c>
      <c r="O568" s="14" t="s">
        <v>402</v>
      </c>
      <c r="P568" s="25">
        <v>87</v>
      </c>
      <c r="Q568" s="8">
        <v>1</v>
      </c>
      <c r="R568" s="8" t="s">
        <v>1173</v>
      </c>
      <c r="S568" s="25">
        <v>5.28</v>
      </c>
      <c r="T568" s="293">
        <v>924.81</v>
      </c>
      <c r="U568" s="293">
        <v>554.886</v>
      </c>
      <c r="V568" s="293">
        <v>0.6</v>
      </c>
    </row>
    <row r="569" spans="1:22" ht="45.75" thickBot="1">
      <c r="A569" s="240"/>
      <c r="B569" s="191"/>
      <c r="C569" s="191"/>
      <c r="D569" s="191"/>
      <c r="E569" s="191"/>
      <c r="F569" s="191"/>
      <c r="G569" s="191"/>
      <c r="H569" s="240"/>
      <c r="I569" s="191"/>
      <c r="J569" s="151" t="s">
        <v>399</v>
      </c>
      <c r="K569" s="218"/>
      <c r="L569" s="187"/>
      <c r="M569" s="132" t="s">
        <v>1219</v>
      </c>
      <c r="N569" s="124">
        <v>10</v>
      </c>
      <c r="O569" s="131" t="s">
        <v>402</v>
      </c>
      <c r="P569" s="154">
        <v>87</v>
      </c>
      <c r="Q569" s="124">
        <v>1</v>
      </c>
      <c r="R569" s="124" t="s">
        <v>1173</v>
      </c>
      <c r="S569" s="154">
        <v>5.28</v>
      </c>
      <c r="T569" s="155">
        <v>2197.62</v>
      </c>
      <c r="U569" s="155">
        <v>1318.5720000000001</v>
      </c>
      <c r="V569" s="155">
        <v>0.6</v>
      </c>
    </row>
    <row r="570" spans="1:22" ht="45.75" thickTop="1">
      <c r="A570" s="245" t="s">
        <v>1169</v>
      </c>
      <c r="B570" s="189"/>
      <c r="C570" s="189" t="s">
        <v>1220</v>
      </c>
      <c r="D570" s="189"/>
      <c r="E570" s="189" t="s">
        <v>1116</v>
      </c>
      <c r="F570" s="189" t="s">
        <v>1172</v>
      </c>
      <c r="G570" s="189" t="s">
        <v>404</v>
      </c>
      <c r="H570" s="249" t="s">
        <v>805</v>
      </c>
      <c r="I570" s="189">
        <v>10</v>
      </c>
      <c r="J570" s="156" t="s">
        <v>406</v>
      </c>
      <c r="K570" s="216" t="s">
        <v>1169</v>
      </c>
      <c r="L570" s="188" t="s">
        <v>1220</v>
      </c>
      <c r="M570" s="138" t="s">
        <v>1221</v>
      </c>
      <c r="N570" s="123">
        <v>1</v>
      </c>
      <c r="O570" s="156" t="s">
        <v>317</v>
      </c>
      <c r="P570" s="159">
        <v>515</v>
      </c>
      <c r="Q570" s="123">
        <v>1</v>
      </c>
      <c r="R570" s="123" t="s">
        <v>1144</v>
      </c>
      <c r="S570" s="159">
        <v>9.37</v>
      </c>
      <c r="T570" s="294">
        <v>77208.8</v>
      </c>
      <c r="U570" s="294">
        <v>46325.28</v>
      </c>
      <c r="V570" s="294">
        <v>0.6</v>
      </c>
    </row>
    <row r="571" spans="1:22" ht="33.75">
      <c r="A571" s="237"/>
      <c r="B571" s="190"/>
      <c r="C571" s="190"/>
      <c r="D571" s="190"/>
      <c r="E571" s="190"/>
      <c r="F571" s="190"/>
      <c r="G571" s="190"/>
      <c r="H571" s="250"/>
      <c r="I571" s="190"/>
      <c r="J571" s="21" t="s">
        <v>407</v>
      </c>
      <c r="K571" s="217"/>
      <c r="L571" s="186"/>
      <c r="M571" s="2" t="s">
        <v>721</v>
      </c>
      <c r="N571" s="8">
        <v>5</v>
      </c>
      <c r="O571" s="14" t="s">
        <v>317</v>
      </c>
      <c r="P571" s="27">
        <v>515</v>
      </c>
      <c r="Q571" s="8">
        <v>1</v>
      </c>
      <c r="R571" s="8" t="s">
        <v>1144</v>
      </c>
      <c r="S571" s="25">
        <v>9.37</v>
      </c>
      <c r="T571" s="293">
        <v>38604.4</v>
      </c>
      <c r="U571" s="293">
        <v>23162.64</v>
      </c>
      <c r="V571" s="293">
        <v>0.6</v>
      </c>
    </row>
    <row r="572" spans="1:22" ht="33.75">
      <c r="A572" s="237"/>
      <c r="B572" s="190"/>
      <c r="C572" s="190"/>
      <c r="D572" s="190"/>
      <c r="E572" s="190"/>
      <c r="F572" s="190"/>
      <c r="G572" s="190"/>
      <c r="H572" s="250"/>
      <c r="I572" s="190"/>
      <c r="J572" s="21" t="s">
        <v>408</v>
      </c>
      <c r="K572" s="217"/>
      <c r="L572" s="186"/>
      <c r="M572" s="2" t="s">
        <v>1222</v>
      </c>
      <c r="N572" s="8">
        <v>9</v>
      </c>
      <c r="O572" s="14" t="s">
        <v>317</v>
      </c>
      <c r="P572" s="27">
        <v>515</v>
      </c>
      <c r="Q572" s="8">
        <v>1</v>
      </c>
      <c r="R572" s="8" t="s">
        <v>1173</v>
      </c>
      <c r="S572" s="25">
        <v>9.37</v>
      </c>
      <c r="T572" s="293">
        <v>10191.85</v>
      </c>
      <c r="U572" s="293">
        <v>6115.11</v>
      </c>
      <c r="V572" s="293">
        <v>0.6</v>
      </c>
    </row>
    <row r="573" spans="1:22" ht="33.75">
      <c r="A573" s="237"/>
      <c r="B573" s="190"/>
      <c r="C573" s="190"/>
      <c r="D573" s="190"/>
      <c r="E573" s="190"/>
      <c r="F573" s="190"/>
      <c r="G573" s="190"/>
      <c r="H573" s="250"/>
      <c r="I573" s="190"/>
      <c r="J573" s="21" t="s">
        <v>409</v>
      </c>
      <c r="K573" s="217"/>
      <c r="L573" s="186"/>
      <c r="M573" s="2" t="s">
        <v>1223</v>
      </c>
      <c r="N573" s="8">
        <v>10</v>
      </c>
      <c r="O573" s="14" t="s">
        <v>317</v>
      </c>
      <c r="P573" s="27">
        <v>515</v>
      </c>
      <c r="Q573" s="8">
        <v>1</v>
      </c>
      <c r="R573" s="8" t="s">
        <v>1173</v>
      </c>
      <c r="S573" s="25">
        <v>9.37</v>
      </c>
      <c r="T573" s="293">
        <v>28932.7</v>
      </c>
      <c r="U573" s="293">
        <v>17359.62</v>
      </c>
      <c r="V573" s="293">
        <v>0.6</v>
      </c>
    </row>
    <row r="574" spans="1:22" ht="33.75">
      <c r="A574" s="237"/>
      <c r="B574" s="190"/>
      <c r="C574" s="190"/>
      <c r="D574" s="190"/>
      <c r="E574" s="190"/>
      <c r="F574" s="190"/>
      <c r="G574" s="190"/>
      <c r="H574" s="250"/>
      <c r="I574" s="190"/>
      <c r="J574" s="21" t="s">
        <v>410</v>
      </c>
      <c r="K574" s="217"/>
      <c r="L574" s="186"/>
      <c r="M574" s="2" t="s">
        <v>1224</v>
      </c>
      <c r="N574" s="8">
        <v>10</v>
      </c>
      <c r="O574" s="14" t="s">
        <v>317</v>
      </c>
      <c r="P574" s="27">
        <v>515</v>
      </c>
      <c r="Q574" s="8">
        <v>1</v>
      </c>
      <c r="R574" s="8" t="s">
        <v>1173</v>
      </c>
      <c r="S574" s="25">
        <v>9.37</v>
      </c>
      <c r="T574" s="293">
        <v>77208.8</v>
      </c>
      <c r="U574" s="293">
        <v>46325.28</v>
      </c>
      <c r="V574" s="293">
        <v>0.6</v>
      </c>
    </row>
    <row r="575" spans="1:22" ht="34.5" thickBot="1">
      <c r="A575" s="240"/>
      <c r="B575" s="191"/>
      <c r="C575" s="191"/>
      <c r="D575" s="191"/>
      <c r="E575" s="191"/>
      <c r="F575" s="191"/>
      <c r="G575" s="191"/>
      <c r="H575" s="251"/>
      <c r="I575" s="191"/>
      <c r="J575" s="151" t="s">
        <v>411</v>
      </c>
      <c r="K575" s="218"/>
      <c r="L575" s="187"/>
      <c r="M575" s="132" t="s">
        <v>1225</v>
      </c>
      <c r="N575" s="124">
        <v>5</v>
      </c>
      <c r="O575" s="131" t="s">
        <v>317</v>
      </c>
      <c r="P575" s="170">
        <v>515</v>
      </c>
      <c r="Q575" s="124">
        <v>1</v>
      </c>
      <c r="R575" s="124" t="s">
        <v>1173</v>
      </c>
      <c r="S575" s="154">
        <v>9.37</v>
      </c>
      <c r="T575" s="155">
        <v>19482.45</v>
      </c>
      <c r="U575" s="155">
        <v>11689.47</v>
      </c>
      <c r="V575" s="155">
        <v>0.6</v>
      </c>
    </row>
    <row r="576" spans="1:22" ht="45.75" thickTop="1">
      <c r="A576" s="245" t="s">
        <v>1169</v>
      </c>
      <c r="B576" s="189"/>
      <c r="C576" s="189" t="s">
        <v>1220</v>
      </c>
      <c r="D576" s="189"/>
      <c r="E576" s="189" t="s">
        <v>1116</v>
      </c>
      <c r="F576" s="189" t="s">
        <v>1172</v>
      </c>
      <c r="G576" s="189" t="s">
        <v>405</v>
      </c>
      <c r="H576" s="249" t="s">
        <v>806</v>
      </c>
      <c r="I576" s="189">
        <v>10</v>
      </c>
      <c r="J576" s="156" t="s">
        <v>412</v>
      </c>
      <c r="K576" s="216" t="s">
        <v>1169</v>
      </c>
      <c r="L576" s="188" t="s">
        <v>1220</v>
      </c>
      <c r="M576" s="138" t="s">
        <v>1221</v>
      </c>
      <c r="N576" s="123">
        <v>1</v>
      </c>
      <c r="O576" s="156" t="s">
        <v>318</v>
      </c>
      <c r="P576" s="159">
        <v>20</v>
      </c>
      <c r="Q576" s="123">
        <v>1</v>
      </c>
      <c r="R576" s="123" t="s">
        <v>1144</v>
      </c>
      <c r="S576" s="159">
        <v>9.37</v>
      </c>
      <c r="T576" s="294">
        <v>2998.4</v>
      </c>
      <c r="U576" s="294">
        <v>1799.04</v>
      </c>
      <c r="V576" s="294">
        <v>0.6</v>
      </c>
    </row>
    <row r="577" spans="1:22" ht="33.75">
      <c r="A577" s="237"/>
      <c r="B577" s="190"/>
      <c r="C577" s="190"/>
      <c r="D577" s="190"/>
      <c r="E577" s="190"/>
      <c r="F577" s="190"/>
      <c r="G577" s="190"/>
      <c r="H577" s="250"/>
      <c r="I577" s="190"/>
      <c r="J577" s="21" t="s">
        <v>413</v>
      </c>
      <c r="K577" s="217"/>
      <c r="L577" s="186"/>
      <c r="M577" s="2" t="s">
        <v>721</v>
      </c>
      <c r="N577" s="8">
        <v>5</v>
      </c>
      <c r="O577" s="14" t="s">
        <v>318</v>
      </c>
      <c r="P577" s="27">
        <v>20</v>
      </c>
      <c r="Q577" s="8">
        <v>1</v>
      </c>
      <c r="R577" s="8" t="s">
        <v>1144</v>
      </c>
      <c r="S577" s="25">
        <v>9.37</v>
      </c>
      <c r="T577" s="293">
        <v>1499.2</v>
      </c>
      <c r="U577" s="293">
        <v>899.52</v>
      </c>
      <c r="V577" s="293">
        <v>0.6</v>
      </c>
    </row>
    <row r="578" spans="1:22" ht="33.75">
      <c r="A578" s="237"/>
      <c r="B578" s="190"/>
      <c r="C578" s="190"/>
      <c r="D578" s="190"/>
      <c r="E578" s="190"/>
      <c r="F578" s="190"/>
      <c r="G578" s="190"/>
      <c r="H578" s="250"/>
      <c r="I578" s="190"/>
      <c r="J578" s="21" t="s">
        <v>414</v>
      </c>
      <c r="K578" s="217"/>
      <c r="L578" s="186"/>
      <c r="M578" s="2" t="s">
        <v>1222</v>
      </c>
      <c r="N578" s="8">
        <v>9</v>
      </c>
      <c r="O578" s="14" t="s">
        <v>318</v>
      </c>
      <c r="P578" s="27">
        <v>20</v>
      </c>
      <c r="Q578" s="8">
        <v>1</v>
      </c>
      <c r="R578" s="8" t="s">
        <v>1173</v>
      </c>
      <c r="S578" s="25">
        <v>9.37</v>
      </c>
      <c r="T578" s="293">
        <v>395.8</v>
      </c>
      <c r="U578" s="293">
        <v>237.48</v>
      </c>
      <c r="V578" s="293">
        <v>0.6</v>
      </c>
    </row>
    <row r="579" spans="1:22" ht="33.75">
      <c r="A579" s="237"/>
      <c r="B579" s="190"/>
      <c r="C579" s="190"/>
      <c r="D579" s="190"/>
      <c r="E579" s="190"/>
      <c r="F579" s="190"/>
      <c r="G579" s="190"/>
      <c r="H579" s="250"/>
      <c r="I579" s="190"/>
      <c r="J579" s="21" t="s">
        <v>415</v>
      </c>
      <c r="K579" s="217"/>
      <c r="L579" s="186"/>
      <c r="M579" s="2" t="s">
        <v>1223</v>
      </c>
      <c r="N579" s="8">
        <v>10</v>
      </c>
      <c r="O579" s="14" t="s">
        <v>318</v>
      </c>
      <c r="P579" s="27">
        <v>20</v>
      </c>
      <c r="Q579" s="8">
        <v>1</v>
      </c>
      <c r="R579" s="8" t="s">
        <v>1173</v>
      </c>
      <c r="S579" s="25">
        <v>9.37</v>
      </c>
      <c r="T579" s="293">
        <v>1123.6</v>
      </c>
      <c r="U579" s="293">
        <v>674.16</v>
      </c>
      <c r="V579" s="293">
        <v>0.6</v>
      </c>
    </row>
    <row r="580" spans="1:22" ht="33.75">
      <c r="A580" s="237"/>
      <c r="B580" s="190"/>
      <c r="C580" s="190"/>
      <c r="D580" s="190"/>
      <c r="E580" s="190"/>
      <c r="F580" s="190"/>
      <c r="G580" s="190"/>
      <c r="H580" s="250"/>
      <c r="I580" s="190"/>
      <c r="J580" s="21" t="s">
        <v>416</v>
      </c>
      <c r="K580" s="217"/>
      <c r="L580" s="186"/>
      <c r="M580" s="2" t="s">
        <v>1224</v>
      </c>
      <c r="N580" s="8">
        <v>10</v>
      </c>
      <c r="O580" s="14" t="s">
        <v>318</v>
      </c>
      <c r="P580" s="27">
        <v>20</v>
      </c>
      <c r="Q580" s="8">
        <v>1</v>
      </c>
      <c r="R580" s="8" t="s">
        <v>1173</v>
      </c>
      <c r="S580" s="25">
        <v>9.37</v>
      </c>
      <c r="T580" s="293">
        <v>2998.4</v>
      </c>
      <c r="U580" s="293">
        <v>1799.04</v>
      </c>
      <c r="V580" s="293">
        <v>0.6</v>
      </c>
    </row>
    <row r="581" spans="1:22" ht="34.5" thickBot="1">
      <c r="A581" s="240"/>
      <c r="B581" s="191"/>
      <c r="C581" s="191"/>
      <c r="D581" s="191"/>
      <c r="E581" s="191"/>
      <c r="F581" s="191"/>
      <c r="G581" s="191"/>
      <c r="H581" s="251"/>
      <c r="I581" s="191"/>
      <c r="J581" s="151" t="s">
        <v>417</v>
      </c>
      <c r="K581" s="218"/>
      <c r="L581" s="187"/>
      <c r="M581" s="132" t="s">
        <v>1225</v>
      </c>
      <c r="N581" s="124">
        <v>5</v>
      </c>
      <c r="O581" s="131" t="s">
        <v>318</v>
      </c>
      <c r="P581" s="170">
        <v>20</v>
      </c>
      <c r="Q581" s="124">
        <v>1</v>
      </c>
      <c r="R581" s="124" t="s">
        <v>1173</v>
      </c>
      <c r="S581" s="154">
        <v>9.37</v>
      </c>
      <c r="T581" s="155">
        <v>756.6</v>
      </c>
      <c r="U581" s="155">
        <v>453.96</v>
      </c>
      <c r="V581" s="155">
        <v>0.6</v>
      </c>
    </row>
    <row r="582" spans="1:22" ht="45.75" thickTop="1">
      <c r="A582" s="245" t="s">
        <v>1169</v>
      </c>
      <c r="B582" s="189"/>
      <c r="C582" s="189" t="s">
        <v>1220</v>
      </c>
      <c r="D582" s="189"/>
      <c r="E582" s="189" t="s">
        <v>1116</v>
      </c>
      <c r="F582" s="189" t="s">
        <v>1172</v>
      </c>
      <c r="G582" s="189" t="s">
        <v>418</v>
      </c>
      <c r="H582" s="249" t="s">
        <v>807</v>
      </c>
      <c r="I582" s="189">
        <v>10</v>
      </c>
      <c r="J582" s="156" t="s">
        <v>420</v>
      </c>
      <c r="K582" s="216" t="s">
        <v>1169</v>
      </c>
      <c r="L582" s="188" t="s">
        <v>1220</v>
      </c>
      <c r="M582" s="138" t="s">
        <v>1221</v>
      </c>
      <c r="N582" s="123">
        <v>1</v>
      </c>
      <c r="O582" s="156" t="s">
        <v>319</v>
      </c>
      <c r="P582" s="171">
        <v>2972</v>
      </c>
      <c r="Q582" s="123">
        <v>1</v>
      </c>
      <c r="R582" s="123" t="s">
        <v>1144</v>
      </c>
      <c r="S582" s="159">
        <v>5.28</v>
      </c>
      <c r="T582" s="294">
        <v>251074.56</v>
      </c>
      <c r="U582" s="294">
        <v>150644.736</v>
      </c>
      <c r="V582" s="294">
        <v>0.6</v>
      </c>
    </row>
    <row r="583" spans="1:22" ht="33.75">
      <c r="A583" s="237"/>
      <c r="B583" s="190"/>
      <c r="C583" s="190"/>
      <c r="D583" s="190"/>
      <c r="E583" s="190"/>
      <c r="F583" s="190"/>
      <c r="G583" s="190"/>
      <c r="H583" s="250"/>
      <c r="I583" s="190"/>
      <c r="J583" s="21" t="s">
        <v>421</v>
      </c>
      <c r="K583" s="217"/>
      <c r="L583" s="186"/>
      <c r="M583" s="2" t="s">
        <v>721</v>
      </c>
      <c r="N583" s="8">
        <v>5</v>
      </c>
      <c r="O583" s="14" t="s">
        <v>319</v>
      </c>
      <c r="P583" s="25">
        <v>2972</v>
      </c>
      <c r="Q583" s="8">
        <v>1</v>
      </c>
      <c r="R583" s="8" t="s">
        <v>1144</v>
      </c>
      <c r="S583" s="25">
        <v>5.28</v>
      </c>
      <c r="T583" s="293">
        <v>125537.28</v>
      </c>
      <c r="U583" s="293">
        <v>75322.368</v>
      </c>
      <c r="V583" s="293">
        <v>0.6</v>
      </c>
    </row>
    <row r="584" spans="1:22" ht="33.75">
      <c r="A584" s="237"/>
      <c r="B584" s="190"/>
      <c r="C584" s="190"/>
      <c r="D584" s="190"/>
      <c r="E584" s="190"/>
      <c r="F584" s="190"/>
      <c r="G584" s="190"/>
      <c r="H584" s="250"/>
      <c r="I584" s="190"/>
      <c r="J584" s="21" t="s">
        <v>422</v>
      </c>
      <c r="K584" s="217"/>
      <c r="L584" s="186"/>
      <c r="M584" s="2" t="s">
        <v>1222</v>
      </c>
      <c r="N584" s="8">
        <v>9</v>
      </c>
      <c r="O584" s="14" t="s">
        <v>319</v>
      </c>
      <c r="P584" s="25">
        <v>2972</v>
      </c>
      <c r="Q584" s="8">
        <v>1</v>
      </c>
      <c r="R584" s="8" t="s">
        <v>1173</v>
      </c>
      <c r="S584" s="25">
        <v>5.28</v>
      </c>
      <c r="T584" s="293">
        <v>34504.92</v>
      </c>
      <c r="U584" s="293">
        <v>20702.952</v>
      </c>
      <c r="V584" s="293">
        <v>0.6</v>
      </c>
    </row>
    <row r="585" spans="1:22" ht="33.75">
      <c r="A585" s="237"/>
      <c r="B585" s="190"/>
      <c r="C585" s="190"/>
      <c r="D585" s="190"/>
      <c r="E585" s="190"/>
      <c r="F585" s="190"/>
      <c r="G585" s="190"/>
      <c r="H585" s="250"/>
      <c r="I585" s="190"/>
      <c r="J585" s="21" t="s">
        <v>423</v>
      </c>
      <c r="K585" s="217"/>
      <c r="L585" s="186"/>
      <c r="M585" s="2" t="s">
        <v>1223</v>
      </c>
      <c r="N585" s="8">
        <v>10</v>
      </c>
      <c r="O585" s="14" t="s">
        <v>319</v>
      </c>
      <c r="P585" s="25">
        <v>2972</v>
      </c>
      <c r="Q585" s="8">
        <v>1</v>
      </c>
      <c r="R585" s="8" t="s">
        <v>1173</v>
      </c>
      <c r="S585" s="25">
        <v>5.28</v>
      </c>
      <c r="T585" s="293">
        <v>118345.04</v>
      </c>
      <c r="U585" s="293">
        <v>71007.024</v>
      </c>
      <c r="V585" s="293">
        <v>0.6</v>
      </c>
    </row>
    <row r="586" spans="1:22" ht="33.75">
      <c r="A586" s="237"/>
      <c r="B586" s="190"/>
      <c r="C586" s="190"/>
      <c r="D586" s="190"/>
      <c r="E586" s="190"/>
      <c r="F586" s="190"/>
      <c r="G586" s="190"/>
      <c r="H586" s="250"/>
      <c r="I586" s="190"/>
      <c r="J586" s="21" t="s">
        <v>424</v>
      </c>
      <c r="K586" s="217"/>
      <c r="L586" s="186"/>
      <c r="M586" s="2" t="s">
        <v>1224</v>
      </c>
      <c r="N586" s="8">
        <v>10</v>
      </c>
      <c r="O586" s="14" t="s">
        <v>319</v>
      </c>
      <c r="P586" s="25">
        <v>2972</v>
      </c>
      <c r="Q586" s="8">
        <v>1</v>
      </c>
      <c r="R586" s="8" t="s">
        <v>1173</v>
      </c>
      <c r="S586" s="25">
        <v>5.28</v>
      </c>
      <c r="T586" s="293">
        <v>251074.56</v>
      </c>
      <c r="U586" s="293">
        <v>150644.736</v>
      </c>
      <c r="V586" s="293">
        <v>0.6</v>
      </c>
    </row>
    <row r="587" spans="1:22" ht="34.5" thickBot="1">
      <c r="A587" s="240"/>
      <c r="B587" s="191"/>
      <c r="C587" s="191"/>
      <c r="D587" s="191"/>
      <c r="E587" s="191"/>
      <c r="F587" s="191"/>
      <c r="G587" s="191"/>
      <c r="H587" s="251"/>
      <c r="I587" s="191"/>
      <c r="J587" s="151" t="s">
        <v>425</v>
      </c>
      <c r="K587" s="218"/>
      <c r="L587" s="187"/>
      <c r="M587" s="132" t="s">
        <v>1225</v>
      </c>
      <c r="N587" s="124">
        <v>5</v>
      </c>
      <c r="O587" s="131" t="s">
        <v>319</v>
      </c>
      <c r="P587" s="170">
        <v>2972</v>
      </c>
      <c r="Q587" s="124">
        <v>1</v>
      </c>
      <c r="R587" s="124" t="s">
        <v>1173</v>
      </c>
      <c r="S587" s="154">
        <v>5.28</v>
      </c>
      <c r="T587" s="155">
        <v>63808.84</v>
      </c>
      <c r="U587" s="155">
        <v>38285.304000000004</v>
      </c>
      <c r="V587" s="155">
        <v>0.6</v>
      </c>
    </row>
    <row r="588" spans="1:22" ht="45.75" thickTop="1">
      <c r="A588" s="245" t="s">
        <v>1169</v>
      </c>
      <c r="B588" s="189"/>
      <c r="C588" s="189" t="s">
        <v>1220</v>
      </c>
      <c r="D588" s="189"/>
      <c r="E588" s="189" t="s">
        <v>1116</v>
      </c>
      <c r="F588" s="189" t="s">
        <v>1172</v>
      </c>
      <c r="G588" s="189" t="s">
        <v>419</v>
      </c>
      <c r="H588" s="249" t="s">
        <v>808</v>
      </c>
      <c r="I588" s="189">
        <v>10</v>
      </c>
      <c r="J588" s="156" t="s">
        <v>426</v>
      </c>
      <c r="K588" s="216" t="s">
        <v>1169</v>
      </c>
      <c r="L588" s="188" t="s">
        <v>1220</v>
      </c>
      <c r="M588" s="138" t="s">
        <v>1221</v>
      </c>
      <c r="N588" s="123">
        <v>1</v>
      </c>
      <c r="O588" s="156" t="s">
        <v>320</v>
      </c>
      <c r="P588" s="159">
        <v>368</v>
      </c>
      <c r="Q588" s="123">
        <v>1</v>
      </c>
      <c r="R588" s="123" t="s">
        <v>1144</v>
      </c>
      <c r="S588" s="159">
        <v>5.28</v>
      </c>
      <c r="T588" s="294">
        <v>31088.64</v>
      </c>
      <c r="U588" s="294">
        <v>18653.184</v>
      </c>
      <c r="V588" s="294">
        <v>0.6</v>
      </c>
    </row>
    <row r="589" spans="1:22" ht="33.75">
      <c r="A589" s="237"/>
      <c r="B589" s="190"/>
      <c r="C589" s="190"/>
      <c r="D589" s="190"/>
      <c r="E589" s="190"/>
      <c r="F589" s="190"/>
      <c r="G589" s="190"/>
      <c r="H589" s="250"/>
      <c r="I589" s="190"/>
      <c r="J589" s="21" t="s">
        <v>427</v>
      </c>
      <c r="K589" s="217"/>
      <c r="L589" s="186"/>
      <c r="M589" s="2" t="s">
        <v>721</v>
      </c>
      <c r="N589" s="8">
        <v>5</v>
      </c>
      <c r="O589" s="14" t="s">
        <v>320</v>
      </c>
      <c r="P589" s="27">
        <v>368</v>
      </c>
      <c r="Q589" s="8">
        <v>1</v>
      </c>
      <c r="R589" s="8" t="s">
        <v>1144</v>
      </c>
      <c r="S589" s="25">
        <v>5.28</v>
      </c>
      <c r="T589" s="293">
        <v>15544.32</v>
      </c>
      <c r="U589" s="293">
        <v>9326.592</v>
      </c>
      <c r="V589" s="293">
        <v>0.6</v>
      </c>
    </row>
    <row r="590" spans="1:22" ht="33.75">
      <c r="A590" s="237"/>
      <c r="B590" s="190"/>
      <c r="C590" s="190"/>
      <c r="D590" s="190"/>
      <c r="E590" s="190"/>
      <c r="F590" s="190"/>
      <c r="G590" s="190"/>
      <c r="H590" s="250"/>
      <c r="I590" s="190"/>
      <c r="J590" s="21" t="s">
        <v>428</v>
      </c>
      <c r="K590" s="217"/>
      <c r="L590" s="186"/>
      <c r="M590" s="2" t="s">
        <v>1222</v>
      </c>
      <c r="N590" s="8">
        <v>9</v>
      </c>
      <c r="O590" s="14" t="s">
        <v>320</v>
      </c>
      <c r="P590" s="27">
        <v>368</v>
      </c>
      <c r="Q590" s="8">
        <v>1</v>
      </c>
      <c r="R590" s="8" t="s">
        <v>1173</v>
      </c>
      <c r="S590" s="25">
        <v>5.28</v>
      </c>
      <c r="T590" s="293">
        <v>4272.48</v>
      </c>
      <c r="U590" s="293">
        <v>2563.4880000000003</v>
      </c>
      <c r="V590" s="293">
        <v>0.6</v>
      </c>
    </row>
    <row r="591" spans="1:22" ht="33.75">
      <c r="A591" s="237"/>
      <c r="B591" s="190"/>
      <c r="C591" s="190"/>
      <c r="D591" s="190"/>
      <c r="E591" s="190"/>
      <c r="F591" s="190"/>
      <c r="G591" s="190"/>
      <c r="H591" s="250"/>
      <c r="I591" s="190"/>
      <c r="J591" s="21" t="s">
        <v>429</v>
      </c>
      <c r="K591" s="217"/>
      <c r="L591" s="186"/>
      <c r="M591" s="2" t="s">
        <v>1223</v>
      </c>
      <c r="N591" s="8">
        <v>10</v>
      </c>
      <c r="O591" s="14" t="s">
        <v>320</v>
      </c>
      <c r="P591" s="27">
        <v>368</v>
      </c>
      <c r="Q591" s="8">
        <v>1</v>
      </c>
      <c r="R591" s="8" t="s">
        <v>1173</v>
      </c>
      <c r="S591" s="25">
        <v>5.28</v>
      </c>
      <c r="T591" s="293">
        <v>14653.76</v>
      </c>
      <c r="U591" s="293">
        <v>8792.256000000001</v>
      </c>
      <c r="V591" s="293">
        <v>0.6</v>
      </c>
    </row>
    <row r="592" spans="1:22" ht="33.75">
      <c r="A592" s="237"/>
      <c r="B592" s="190"/>
      <c r="C592" s="190"/>
      <c r="D592" s="190"/>
      <c r="E592" s="190"/>
      <c r="F592" s="190"/>
      <c r="G592" s="190"/>
      <c r="H592" s="250"/>
      <c r="I592" s="190"/>
      <c r="J592" s="21" t="s">
        <v>430</v>
      </c>
      <c r="K592" s="217"/>
      <c r="L592" s="186"/>
      <c r="M592" s="2" t="s">
        <v>1224</v>
      </c>
      <c r="N592" s="8">
        <v>10</v>
      </c>
      <c r="O592" s="14" t="s">
        <v>320</v>
      </c>
      <c r="P592" s="27">
        <v>368</v>
      </c>
      <c r="Q592" s="8">
        <v>1</v>
      </c>
      <c r="R592" s="8" t="s">
        <v>1173</v>
      </c>
      <c r="S592" s="25">
        <v>5.28</v>
      </c>
      <c r="T592" s="293">
        <v>31088.64</v>
      </c>
      <c r="U592" s="293">
        <v>18653.184</v>
      </c>
      <c r="V592" s="293">
        <v>0.6</v>
      </c>
    </row>
    <row r="593" spans="1:22" ht="34.5" thickBot="1">
      <c r="A593" s="240"/>
      <c r="B593" s="191"/>
      <c r="C593" s="191"/>
      <c r="D593" s="191"/>
      <c r="E593" s="191"/>
      <c r="F593" s="191"/>
      <c r="G593" s="191"/>
      <c r="H593" s="251"/>
      <c r="I593" s="191"/>
      <c r="J593" s="151" t="s">
        <v>431</v>
      </c>
      <c r="K593" s="218"/>
      <c r="L593" s="187"/>
      <c r="M593" s="132" t="s">
        <v>1225</v>
      </c>
      <c r="N593" s="124">
        <v>5</v>
      </c>
      <c r="O593" s="131" t="s">
        <v>320</v>
      </c>
      <c r="P593" s="170">
        <v>368</v>
      </c>
      <c r="Q593" s="124">
        <v>1</v>
      </c>
      <c r="R593" s="124" t="s">
        <v>1173</v>
      </c>
      <c r="S593" s="154">
        <v>5.28</v>
      </c>
      <c r="T593" s="155">
        <v>7900.96</v>
      </c>
      <c r="U593" s="155">
        <v>4740.576</v>
      </c>
      <c r="V593" s="155">
        <v>0.6</v>
      </c>
    </row>
    <row r="594" spans="1:22" ht="45.75" thickTop="1">
      <c r="A594" s="245" t="s">
        <v>1169</v>
      </c>
      <c r="B594" s="189"/>
      <c r="C594" s="189" t="s">
        <v>1220</v>
      </c>
      <c r="D594" s="189"/>
      <c r="E594" s="189" t="s">
        <v>1116</v>
      </c>
      <c r="F594" s="189" t="s">
        <v>1172</v>
      </c>
      <c r="G594" s="189" t="s">
        <v>432</v>
      </c>
      <c r="H594" s="249" t="s">
        <v>809</v>
      </c>
      <c r="I594" s="189">
        <v>10</v>
      </c>
      <c r="J594" s="156" t="s">
        <v>434</v>
      </c>
      <c r="K594" s="216" t="s">
        <v>1169</v>
      </c>
      <c r="L594" s="188" t="s">
        <v>1220</v>
      </c>
      <c r="M594" s="138" t="s">
        <v>1221</v>
      </c>
      <c r="N594" s="123">
        <v>1</v>
      </c>
      <c r="O594" s="156" t="s">
        <v>358</v>
      </c>
      <c r="P594" s="159">
        <v>448</v>
      </c>
      <c r="Q594" s="123">
        <v>1</v>
      </c>
      <c r="R594" s="123" t="s">
        <v>1144</v>
      </c>
      <c r="S594" s="159">
        <v>9.37</v>
      </c>
      <c r="T594" s="294">
        <v>67164.16</v>
      </c>
      <c r="U594" s="294">
        <v>40298.49599999999</v>
      </c>
      <c r="V594" s="294">
        <v>0.6</v>
      </c>
    </row>
    <row r="595" spans="1:22" ht="33.75">
      <c r="A595" s="237"/>
      <c r="B595" s="190"/>
      <c r="C595" s="190"/>
      <c r="D595" s="190"/>
      <c r="E595" s="190"/>
      <c r="F595" s="190"/>
      <c r="G595" s="190"/>
      <c r="H595" s="250"/>
      <c r="I595" s="190"/>
      <c r="J595" s="21" t="s">
        <v>435</v>
      </c>
      <c r="K595" s="217"/>
      <c r="L595" s="186"/>
      <c r="M595" s="2" t="s">
        <v>721</v>
      </c>
      <c r="N595" s="8">
        <v>5</v>
      </c>
      <c r="O595" s="14" t="s">
        <v>358</v>
      </c>
      <c r="P595" s="27">
        <v>448</v>
      </c>
      <c r="Q595" s="8">
        <v>1</v>
      </c>
      <c r="R595" s="8" t="s">
        <v>1144</v>
      </c>
      <c r="S595" s="25">
        <v>9.37</v>
      </c>
      <c r="T595" s="293">
        <v>33582.08</v>
      </c>
      <c r="U595" s="293">
        <v>20149.247999999996</v>
      </c>
      <c r="V595" s="293">
        <v>0.6</v>
      </c>
    </row>
    <row r="596" spans="1:22" ht="33.75">
      <c r="A596" s="237"/>
      <c r="B596" s="190"/>
      <c r="C596" s="190"/>
      <c r="D596" s="190"/>
      <c r="E596" s="190"/>
      <c r="F596" s="190"/>
      <c r="G596" s="190"/>
      <c r="H596" s="250"/>
      <c r="I596" s="190"/>
      <c r="J596" s="21" t="s">
        <v>436</v>
      </c>
      <c r="K596" s="217"/>
      <c r="L596" s="186"/>
      <c r="M596" s="2" t="s">
        <v>1222</v>
      </c>
      <c r="N596" s="8">
        <v>9</v>
      </c>
      <c r="O596" s="14" t="s">
        <v>358</v>
      </c>
      <c r="P596" s="27">
        <v>448</v>
      </c>
      <c r="Q596" s="8">
        <v>1</v>
      </c>
      <c r="R596" s="8" t="s">
        <v>1173</v>
      </c>
      <c r="S596" s="25">
        <v>9.37</v>
      </c>
      <c r="T596" s="293">
        <v>9336.32</v>
      </c>
      <c r="U596" s="293">
        <v>5601.7919999999995</v>
      </c>
      <c r="V596" s="293">
        <v>0.6</v>
      </c>
    </row>
    <row r="597" spans="1:22" ht="33.75">
      <c r="A597" s="237"/>
      <c r="B597" s="190"/>
      <c r="C597" s="190"/>
      <c r="D597" s="190"/>
      <c r="E597" s="190"/>
      <c r="F597" s="190"/>
      <c r="G597" s="190"/>
      <c r="H597" s="250"/>
      <c r="I597" s="190"/>
      <c r="J597" s="21" t="s">
        <v>437</v>
      </c>
      <c r="K597" s="217"/>
      <c r="L597" s="186"/>
      <c r="M597" s="2" t="s">
        <v>1223</v>
      </c>
      <c r="N597" s="8">
        <v>10</v>
      </c>
      <c r="O597" s="14" t="s">
        <v>358</v>
      </c>
      <c r="P597" s="27">
        <v>448</v>
      </c>
      <c r="Q597" s="8">
        <v>1</v>
      </c>
      <c r="R597" s="8" t="s">
        <v>1173</v>
      </c>
      <c r="S597" s="25">
        <v>9.37</v>
      </c>
      <c r="T597" s="293">
        <v>29357.44</v>
      </c>
      <c r="U597" s="293">
        <v>17614.464</v>
      </c>
      <c r="V597" s="293">
        <v>0.6</v>
      </c>
    </row>
    <row r="598" spans="1:22" ht="33.75">
      <c r="A598" s="237"/>
      <c r="B598" s="190"/>
      <c r="C598" s="190"/>
      <c r="D598" s="190"/>
      <c r="E598" s="190"/>
      <c r="F598" s="190"/>
      <c r="G598" s="190"/>
      <c r="H598" s="250"/>
      <c r="I598" s="190"/>
      <c r="J598" s="21" t="s">
        <v>438</v>
      </c>
      <c r="K598" s="217"/>
      <c r="L598" s="186"/>
      <c r="M598" s="2" t="s">
        <v>1224</v>
      </c>
      <c r="N598" s="8">
        <v>10</v>
      </c>
      <c r="O598" s="14" t="s">
        <v>358</v>
      </c>
      <c r="P598" s="27">
        <v>448</v>
      </c>
      <c r="Q598" s="8">
        <v>1</v>
      </c>
      <c r="R598" s="8" t="s">
        <v>1173</v>
      </c>
      <c r="S598" s="25">
        <v>9.37</v>
      </c>
      <c r="T598" s="293">
        <v>67164.16</v>
      </c>
      <c r="U598" s="293">
        <v>40298.49599999999</v>
      </c>
      <c r="V598" s="293">
        <v>0.6</v>
      </c>
    </row>
    <row r="599" spans="1:22" ht="34.5" thickBot="1">
      <c r="A599" s="240"/>
      <c r="B599" s="191"/>
      <c r="C599" s="191"/>
      <c r="D599" s="191"/>
      <c r="E599" s="191"/>
      <c r="F599" s="191"/>
      <c r="G599" s="191"/>
      <c r="H599" s="251"/>
      <c r="I599" s="191"/>
      <c r="J599" s="151" t="s">
        <v>439</v>
      </c>
      <c r="K599" s="218"/>
      <c r="L599" s="187"/>
      <c r="M599" s="132" t="s">
        <v>1225</v>
      </c>
      <c r="N599" s="124">
        <v>5</v>
      </c>
      <c r="O599" s="131" t="s">
        <v>358</v>
      </c>
      <c r="P599" s="170">
        <v>448</v>
      </c>
      <c r="Q599" s="124">
        <v>1</v>
      </c>
      <c r="R599" s="124" t="s">
        <v>1173</v>
      </c>
      <c r="S599" s="154">
        <v>9.37</v>
      </c>
      <c r="T599" s="155">
        <v>16947.84</v>
      </c>
      <c r="U599" s="155">
        <v>10168.704</v>
      </c>
      <c r="V599" s="155">
        <v>0.6</v>
      </c>
    </row>
    <row r="600" spans="1:22" ht="45.75" thickTop="1">
      <c r="A600" s="245" t="s">
        <v>1169</v>
      </c>
      <c r="B600" s="189"/>
      <c r="C600" s="189" t="s">
        <v>1220</v>
      </c>
      <c r="D600" s="189"/>
      <c r="E600" s="189" t="s">
        <v>1116</v>
      </c>
      <c r="F600" s="189" t="s">
        <v>1172</v>
      </c>
      <c r="G600" s="189" t="s">
        <v>433</v>
      </c>
      <c r="H600" s="249" t="s">
        <v>810</v>
      </c>
      <c r="I600" s="189">
        <v>10</v>
      </c>
      <c r="J600" s="156" t="s">
        <v>440</v>
      </c>
      <c r="K600" s="216" t="s">
        <v>1169</v>
      </c>
      <c r="L600" s="188" t="s">
        <v>1220</v>
      </c>
      <c r="M600" s="138" t="s">
        <v>1221</v>
      </c>
      <c r="N600" s="123">
        <v>1</v>
      </c>
      <c r="O600" s="156" t="s">
        <v>359</v>
      </c>
      <c r="P600" s="159">
        <v>117</v>
      </c>
      <c r="Q600" s="123">
        <v>1</v>
      </c>
      <c r="R600" s="123" t="s">
        <v>1144</v>
      </c>
      <c r="S600" s="159">
        <v>9.37</v>
      </c>
      <c r="T600" s="294">
        <v>17540.64</v>
      </c>
      <c r="U600" s="294">
        <v>10524.384</v>
      </c>
      <c r="V600" s="294">
        <v>0.6</v>
      </c>
    </row>
    <row r="601" spans="1:22" ht="33.75">
      <c r="A601" s="237"/>
      <c r="B601" s="190"/>
      <c r="C601" s="190"/>
      <c r="D601" s="190"/>
      <c r="E601" s="190"/>
      <c r="F601" s="190"/>
      <c r="G601" s="190"/>
      <c r="H601" s="250"/>
      <c r="I601" s="190"/>
      <c r="J601" s="21" t="s">
        <v>441</v>
      </c>
      <c r="K601" s="217"/>
      <c r="L601" s="186"/>
      <c r="M601" s="2" t="s">
        <v>721</v>
      </c>
      <c r="N601" s="8">
        <v>5</v>
      </c>
      <c r="O601" s="14" t="s">
        <v>359</v>
      </c>
      <c r="P601" s="27">
        <v>117</v>
      </c>
      <c r="Q601" s="8">
        <v>1</v>
      </c>
      <c r="R601" s="8" t="s">
        <v>1144</v>
      </c>
      <c r="S601" s="25">
        <v>9.37</v>
      </c>
      <c r="T601" s="293">
        <v>8770.32</v>
      </c>
      <c r="U601" s="293">
        <v>5262.192</v>
      </c>
      <c r="V601" s="293">
        <v>0.6</v>
      </c>
    </row>
    <row r="602" spans="1:22" ht="33.75">
      <c r="A602" s="237"/>
      <c r="B602" s="190"/>
      <c r="C602" s="190"/>
      <c r="D602" s="190"/>
      <c r="E602" s="190"/>
      <c r="F602" s="190"/>
      <c r="G602" s="190"/>
      <c r="H602" s="250"/>
      <c r="I602" s="190"/>
      <c r="J602" s="21" t="s">
        <v>442</v>
      </c>
      <c r="K602" s="217"/>
      <c r="L602" s="186"/>
      <c r="M602" s="2" t="s">
        <v>1222</v>
      </c>
      <c r="N602" s="8">
        <v>9</v>
      </c>
      <c r="O602" s="14" t="s">
        <v>359</v>
      </c>
      <c r="P602" s="27">
        <v>117</v>
      </c>
      <c r="Q602" s="8">
        <v>1</v>
      </c>
      <c r="R602" s="8" t="s">
        <v>1173</v>
      </c>
      <c r="S602" s="25">
        <v>9.37</v>
      </c>
      <c r="T602" s="293">
        <v>2438.28</v>
      </c>
      <c r="U602" s="293">
        <v>1462.968</v>
      </c>
      <c r="V602" s="293">
        <v>0.6</v>
      </c>
    </row>
    <row r="603" spans="1:22" ht="33.75">
      <c r="A603" s="237"/>
      <c r="B603" s="190"/>
      <c r="C603" s="190"/>
      <c r="D603" s="190"/>
      <c r="E603" s="190"/>
      <c r="F603" s="190"/>
      <c r="G603" s="190"/>
      <c r="H603" s="250"/>
      <c r="I603" s="190"/>
      <c r="J603" s="21" t="s">
        <v>443</v>
      </c>
      <c r="K603" s="217"/>
      <c r="L603" s="186"/>
      <c r="M603" s="2" t="s">
        <v>1223</v>
      </c>
      <c r="N603" s="8">
        <v>10</v>
      </c>
      <c r="O603" s="14" t="s">
        <v>359</v>
      </c>
      <c r="P603" s="27">
        <v>117</v>
      </c>
      <c r="Q603" s="8">
        <v>1</v>
      </c>
      <c r="R603" s="8" t="s">
        <v>1173</v>
      </c>
      <c r="S603" s="25">
        <v>9.37</v>
      </c>
      <c r="T603" s="293">
        <v>7667.01</v>
      </c>
      <c r="U603" s="293">
        <v>4600.206</v>
      </c>
      <c r="V603" s="293">
        <v>0.6</v>
      </c>
    </row>
    <row r="604" spans="1:22" ht="33.75">
      <c r="A604" s="237"/>
      <c r="B604" s="190"/>
      <c r="C604" s="190"/>
      <c r="D604" s="190"/>
      <c r="E604" s="190"/>
      <c r="F604" s="190"/>
      <c r="G604" s="190"/>
      <c r="H604" s="250"/>
      <c r="I604" s="190"/>
      <c r="J604" s="21" t="s">
        <v>444</v>
      </c>
      <c r="K604" s="217"/>
      <c r="L604" s="186"/>
      <c r="M604" s="2" t="s">
        <v>1224</v>
      </c>
      <c r="N604" s="8">
        <v>10</v>
      </c>
      <c r="O604" s="14" t="s">
        <v>359</v>
      </c>
      <c r="P604" s="27">
        <v>117</v>
      </c>
      <c r="Q604" s="8">
        <v>1</v>
      </c>
      <c r="R604" s="8" t="s">
        <v>1173</v>
      </c>
      <c r="S604" s="25">
        <v>9.37</v>
      </c>
      <c r="T604" s="293">
        <v>17540.64</v>
      </c>
      <c r="U604" s="293">
        <v>10524.384</v>
      </c>
      <c r="V604" s="293">
        <v>0.6</v>
      </c>
    </row>
    <row r="605" spans="1:22" ht="34.5" thickBot="1">
      <c r="A605" s="240"/>
      <c r="B605" s="191"/>
      <c r="C605" s="191"/>
      <c r="D605" s="191"/>
      <c r="E605" s="191"/>
      <c r="F605" s="191"/>
      <c r="G605" s="191"/>
      <c r="H605" s="251"/>
      <c r="I605" s="191"/>
      <c r="J605" s="151" t="s">
        <v>445</v>
      </c>
      <c r="K605" s="218"/>
      <c r="L605" s="187"/>
      <c r="M605" s="132" t="s">
        <v>1225</v>
      </c>
      <c r="N605" s="124">
        <v>5</v>
      </c>
      <c r="O605" s="131" t="s">
        <v>359</v>
      </c>
      <c r="P605" s="170">
        <v>117</v>
      </c>
      <c r="Q605" s="124">
        <v>1</v>
      </c>
      <c r="R605" s="124" t="s">
        <v>1173</v>
      </c>
      <c r="S605" s="154">
        <v>9.37</v>
      </c>
      <c r="T605" s="155">
        <v>4426.11</v>
      </c>
      <c r="U605" s="155">
        <v>2655.6659999999997</v>
      </c>
      <c r="V605" s="155">
        <v>0.6</v>
      </c>
    </row>
    <row r="606" spans="1:22" ht="45.75" thickTop="1">
      <c r="A606" s="245" t="s">
        <v>1169</v>
      </c>
      <c r="B606" s="189"/>
      <c r="C606" s="189" t="s">
        <v>1220</v>
      </c>
      <c r="D606" s="189"/>
      <c r="E606" s="189" t="s">
        <v>1116</v>
      </c>
      <c r="F606" s="189" t="s">
        <v>1172</v>
      </c>
      <c r="G606" s="189" t="s">
        <v>458</v>
      </c>
      <c r="H606" s="249" t="s">
        <v>811</v>
      </c>
      <c r="I606" s="189">
        <v>10</v>
      </c>
      <c r="J606" s="156" t="s">
        <v>446</v>
      </c>
      <c r="K606" s="216" t="s">
        <v>1169</v>
      </c>
      <c r="L606" s="188" t="s">
        <v>1220</v>
      </c>
      <c r="M606" s="138" t="s">
        <v>1221</v>
      </c>
      <c r="N606" s="123">
        <v>1</v>
      </c>
      <c r="O606" s="156" t="s">
        <v>401</v>
      </c>
      <c r="P606" s="159">
        <v>228</v>
      </c>
      <c r="Q606" s="123">
        <v>1</v>
      </c>
      <c r="R606" s="123" t="s">
        <v>1144</v>
      </c>
      <c r="S606" s="159">
        <v>5.28</v>
      </c>
      <c r="T606" s="294">
        <v>19261.44</v>
      </c>
      <c r="U606" s="294">
        <v>11556.864000000001</v>
      </c>
      <c r="V606" s="294">
        <v>0.6</v>
      </c>
    </row>
    <row r="607" spans="1:22" ht="33.75">
      <c r="A607" s="237"/>
      <c r="B607" s="190"/>
      <c r="C607" s="190"/>
      <c r="D607" s="190"/>
      <c r="E607" s="190"/>
      <c r="F607" s="190"/>
      <c r="G607" s="190"/>
      <c r="H607" s="250"/>
      <c r="I607" s="190"/>
      <c r="J607" s="21" t="s">
        <v>447</v>
      </c>
      <c r="K607" s="217"/>
      <c r="L607" s="186"/>
      <c r="M607" s="2" t="s">
        <v>721</v>
      </c>
      <c r="N607" s="8">
        <v>5</v>
      </c>
      <c r="O607" s="14" t="s">
        <v>401</v>
      </c>
      <c r="P607" s="27">
        <v>228</v>
      </c>
      <c r="Q607" s="8">
        <v>1</v>
      </c>
      <c r="R607" s="8" t="s">
        <v>1144</v>
      </c>
      <c r="S607" s="25">
        <v>5.28</v>
      </c>
      <c r="T607" s="293">
        <v>9630.72</v>
      </c>
      <c r="U607" s="293">
        <v>5778.432000000001</v>
      </c>
      <c r="V607" s="293">
        <v>0.6</v>
      </c>
    </row>
    <row r="608" spans="1:22" ht="33.75">
      <c r="A608" s="237"/>
      <c r="B608" s="190"/>
      <c r="C608" s="190"/>
      <c r="D608" s="190"/>
      <c r="E608" s="190"/>
      <c r="F608" s="190"/>
      <c r="G608" s="190"/>
      <c r="H608" s="250"/>
      <c r="I608" s="190"/>
      <c r="J608" s="21" t="s">
        <v>448</v>
      </c>
      <c r="K608" s="217"/>
      <c r="L608" s="186"/>
      <c r="M608" s="2" t="s">
        <v>1222</v>
      </c>
      <c r="N608" s="8">
        <v>9</v>
      </c>
      <c r="O608" s="14" t="s">
        <v>401</v>
      </c>
      <c r="P608" s="27">
        <v>228</v>
      </c>
      <c r="Q608" s="8">
        <v>1</v>
      </c>
      <c r="R608" s="8" t="s">
        <v>1173</v>
      </c>
      <c r="S608" s="25">
        <v>5.28</v>
      </c>
      <c r="T608" s="293">
        <v>2886.48</v>
      </c>
      <c r="U608" s="293">
        <v>1731.888</v>
      </c>
      <c r="V608" s="293">
        <v>0.6</v>
      </c>
    </row>
    <row r="609" spans="1:22" ht="33.75">
      <c r="A609" s="237"/>
      <c r="B609" s="190"/>
      <c r="C609" s="190"/>
      <c r="D609" s="190"/>
      <c r="E609" s="190"/>
      <c r="F609" s="190"/>
      <c r="G609" s="190"/>
      <c r="H609" s="250"/>
      <c r="I609" s="190"/>
      <c r="J609" s="21" t="s">
        <v>449</v>
      </c>
      <c r="K609" s="217"/>
      <c r="L609" s="186"/>
      <c r="M609" s="2" t="s">
        <v>1223</v>
      </c>
      <c r="N609" s="8">
        <v>10</v>
      </c>
      <c r="O609" s="14" t="s">
        <v>401</v>
      </c>
      <c r="P609" s="27">
        <v>228</v>
      </c>
      <c r="Q609" s="8">
        <v>1</v>
      </c>
      <c r="R609" s="8" t="s">
        <v>1173</v>
      </c>
      <c r="S609" s="25">
        <v>5.28</v>
      </c>
      <c r="T609" s="293">
        <v>11210.76</v>
      </c>
      <c r="U609" s="293">
        <v>6726.456</v>
      </c>
      <c r="V609" s="293">
        <v>0.6</v>
      </c>
    </row>
    <row r="610" spans="1:22" ht="33.75">
      <c r="A610" s="237"/>
      <c r="B610" s="190"/>
      <c r="C610" s="190"/>
      <c r="D610" s="190"/>
      <c r="E610" s="190"/>
      <c r="F610" s="190"/>
      <c r="G610" s="190"/>
      <c r="H610" s="250"/>
      <c r="I610" s="190"/>
      <c r="J610" s="21" t="s">
        <v>450</v>
      </c>
      <c r="K610" s="217"/>
      <c r="L610" s="186"/>
      <c r="M610" s="2" t="s">
        <v>1224</v>
      </c>
      <c r="N610" s="8">
        <v>10</v>
      </c>
      <c r="O610" s="14" t="s">
        <v>401</v>
      </c>
      <c r="P610" s="27">
        <v>228</v>
      </c>
      <c r="Q610" s="8">
        <v>1</v>
      </c>
      <c r="R610" s="8" t="s">
        <v>1173</v>
      </c>
      <c r="S610" s="25">
        <v>5.28</v>
      </c>
      <c r="T610" s="293">
        <v>19261.44</v>
      </c>
      <c r="U610" s="293">
        <v>11556.864000000001</v>
      </c>
      <c r="V610" s="293">
        <v>0.6</v>
      </c>
    </row>
    <row r="611" spans="1:22" ht="34.5" thickBot="1">
      <c r="A611" s="240"/>
      <c r="B611" s="191"/>
      <c r="C611" s="191"/>
      <c r="D611" s="191"/>
      <c r="E611" s="191"/>
      <c r="F611" s="191"/>
      <c r="G611" s="191"/>
      <c r="H611" s="251"/>
      <c r="I611" s="191"/>
      <c r="J611" s="151" t="s">
        <v>451</v>
      </c>
      <c r="K611" s="218"/>
      <c r="L611" s="187"/>
      <c r="M611" s="132" t="s">
        <v>1225</v>
      </c>
      <c r="N611" s="124">
        <v>5</v>
      </c>
      <c r="O611" s="131" t="s">
        <v>401</v>
      </c>
      <c r="P611" s="170">
        <v>228</v>
      </c>
      <c r="Q611" s="124">
        <v>1</v>
      </c>
      <c r="R611" s="124" t="s">
        <v>1173</v>
      </c>
      <c r="S611" s="154">
        <v>5.28</v>
      </c>
      <c r="T611" s="155">
        <v>4895.16</v>
      </c>
      <c r="U611" s="155">
        <v>2937.0960000000005</v>
      </c>
      <c r="V611" s="155">
        <v>0.6</v>
      </c>
    </row>
    <row r="612" spans="1:22" ht="45.75" thickTop="1">
      <c r="A612" s="245" t="s">
        <v>1169</v>
      </c>
      <c r="B612" s="189"/>
      <c r="C612" s="189" t="s">
        <v>1220</v>
      </c>
      <c r="D612" s="189"/>
      <c r="E612" s="189" t="s">
        <v>1116</v>
      </c>
      <c r="F612" s="189" t="s">
        <v>1172</v>
      </c>
      <c r="G612" s="189" t="s">
        <v>459</v>
      </c>
      <c r="H612" s="249" t="s">
        <v>812</v>
      </c>
      <c r="I612" s="189">
        <v>10</v>
      </c>
      <c r="J612" s="156" t="s">
        <v>452</v>
      </c>
      <c r="K612" s="216" t="s">
        <v>1169</v>
      </c>
      <c r="L612" s="188" t="s">
        <v>1220</v>
      </c>
      <c r="M612" s="138" t="s">
        <v>1221</v>
      </c>
      <c r="N612" s="123">
        <v>1</v>
      </c>
      <c r="O612" s="156" t="s">
        <v>402</v>
      </c>
      <c r="P612" s="159">
        <v>87</v>
      </c>
      <c r="Q612" s="123">
        <v>1</v>
      </c>
      <c r="R612" s="123" t="s">
        <v>1144</v>
      </c>
      <c r="S612" s="159">
        <v>5.28</v>
      </c>
      <c r="T612" s="294">
        <v>7349.76</v>
      </c>
      <c r="U612" s="294">
        <v>4409.856</v>
      </c>
      <c r="V612" s="294">
        <v>0.6</v>
      </c>
    </row>
    <row r="613" spans="1:22" ht="33.75">
      <c r="A613" s="237"/>
      <c r="B613" s="190"/>
      <c r="C613" s="190"/>
      <c r="D613" s="190"/>
      <c r="E613" s="190"/>
      <c r="F613" s="190"/>
      <c r="G613" s="190"/>
      <c r="H613" s="250"/>
      <c r="I613" s="190"/>
      <c r="J613" s="21" t="s">
        <v>453</v>
      </c>
      <c r="K613" s="217"/>
      <c r="L613" s="186"/>
      <c r="M613" s="2" t="s">
        <v>721</v>
      </c>
      <c r="N613" s="8">
        <v>5</v>
      </c>
      <c r="O613" s="14" t="s">
        <v>402</v>
      </c>
      <c r="P613" s="27">
        <v>87</v>
      </c>
      <c r="Q613" s="8">
        <v>1</v>
      </c>
      <c r="R613" s="8" t="s">
        <v>1144</v>
      </c>
      <c r="S613" s="25">
        <v>5.28</v>
      </c>
      <c r="T613" s="293">
        <v>3674.88</v>
      </c>
      <c r="U613" s="293">
        <v>2204.928</v>
      </c>
      <c r="V613" s="293">
        <v>0.6</v>
      </c>
    </row>
    <row r="614" spans="1:22" ht="33.75">
      <c r="A614" s="237"/>
      <c r="B614" s="190"/>
      <c r="C614" s="190"/>
      <c r="D614" s="190"/>
      <c r="E614" s="190"/>
      <c r="F614" s="190"/>
      <c r="G614" s="190"/>
      <c r="H614" s="250"/>
      <c r="I614" s="190"/>
      <c r="J614" s="21" t="s">
        <v>454</v>
      </c>
      <c r="K614" s="217"/>
      <c r="L614" s="186"/>
      <c r="M614" s="2" t="s">
        <v>1222</v>
      </c>
      <c r="N614" s="8">
        <v>9</v>
      </c>
      <c r="O614" s="14" t="s">
        <v>402</v>
      </c>
      <c r="P614" s="27">
        <v>87</v>
      </c>
      <c r="Q614" s="8">
        <v>1</v>
      </c>
      <c r="R614" s="8" t="s">
        <v>1173</v>
      </c>
      <c r="S614" s="25">
        <v>5.28</v>
      </c>
      <c r="T614" s="293">
        <v>1101.42</v>
      </c>
      <c r="U614" s="293">
        <v>660.852</v>
      </c>
      <c r="V614" s="293">
        <v>0.6</v>
      </c>
    </row>
    <row r="615" spans="1:22" ht="33.75">
      <c r="A615" s="237"/>
      <c r="B615" s="190"/>
      <c r="C615" s="190"/>
      <c r="D615" s="190"/>
      <c r="E615" s="190"/>
      <c r="F615" s="190"/>
      <c r="G615" s="190"/>
      <c r="H615" s="250"/>
      <c r="I615" s="190"/>
      <c r="J615" s="21" t="s">
        <v>455</v>
      </c>
      <c r="K615" s="217"/>
      <c r="L615" s="186"/>
      <c r="M615" s="2" t="s">
        <v>1223</v>
      </c>
      <c r="N615" s="8">
        <v>10</v>
      </c>
      <c r="O615" s="14" t="s">
        <v>402</v>
      </c>
      <c r="P615" s="27">
        <v>87</v>
      </c>
      <c r="Q615" s="8">
        <v>1</v>
      </c>
      <c r="R615" s="8" t="s">
        <v>1173</v>
      </c>
      <c r="S615" s="25">
        <v>5.28</v>
      </c>
      <c r="T615" s="293">
        <v>4277.79</v>
      </c>
      <c r="U615" s="293">
        <v>2566.674</v>
      </c>
      <c r="V615" s="293">
        <v>0.6</v>
      </c>
    </row>
    <row r="616" spans="1:22" ht="33.75">
      <c r="A616" s="237"/>
      <c r="B616" s="190"/>
      <c r="C616" s="190"/>
      <c r="D616" s="190"/>
      <c r="E616" s="190"/>
      <c r="F616" s="190"/>
      <c r="G616" s="190"/>
      <c r="H616" s="250"/>
      <c r="I616" s="190"/>
      <c r="J616" s="21" t="s">
        <v>456</v>
      </c>
      <c r="K616" s="217"/>
      <c r="L616" s="186"/>
      <c r="M616" s="2" t="s">
        <v>1224</v>
      </c>
      <c r="N616" s="8">
        <v>10</v>
      </c>
      <c r="O616" s="14" t="s">
        <v>402</v>
      </c>
      <c r="P616" s="27">
        <v>87</v>
      </c>
      <c r="Q616" s="8">
        <v>1</v>
      </c>
      <c r="R616" s="8" t="s">
        <v>1173</v>
      </c>
      <c r="S616" s="25">
        <v>5.28</v>
      </c>
      <c r="T616" s="293">
        <v>7349.76</v>
      </c>
      <c r="U616" s="293">
        <v>4409.856</v>
      </c>
      <c r="V616" s="293">
        <v>0.6</v>
      </c>
    </row>
    <row r="617" spans="1:22" ht="34.5" thickBot="1">
      <c r="A617" s="240"/>
      <c r="B617" s="191"/>
      <c r="C617" s="191"/>
      <c r="D617" s="191"/>
      <c r="E617" s="191"/>
      <c r="F617" s="191"/>
      <c r="G617" s="191"/>
      <c r="H617" s="251"/>
      <c r="I617" s="191"/>
      <c r="J617" s="151" t="s">
        <v>457</v>
      </c>
      <c r="K617" s="218"/>
      <c r="L617" s="187"/>
      <c r="M617" s="132" t="s">
        <v>1225</v>
      </c>
      <c r="N617" s="124">
        <v>5</v>
      </c>
      <c r="O617" s="131" t="s">
        <v>402</v>
      </c>
      <c r="P617" s="170">
        <v>87</v>
      </c>
      <c r="Q617" s="124">
        <v>1</v>
      </c>
      <c r="R617" s="124" t="s">
        <v>1173</v>
      </c>
      <c r="S617" s="154">
        <v>5.28</v>
      </c>
      <c r="T617" s="155">
        <v>1867.89</v>
      </c>
      <c r="U617" s="155">
        <v>1120.734</v>
      </c>
      <c r="V617" s="155">
        <v>0.6</v>
      </c>
    </row>
    <row r="618" spans="1:22" ht="34.5" thickTop="1">
      <c r="A618" s="245" t="s">
        <v>1169</v>
      </c>
      <c r="B618" s="189"/>
      <c r="C618" s="189" t="s">
        <v>1226</v>
      </c>
      <c r="D618" s="189"/>
      <c r="E618" s="189" t="s">
        <v>1116</v>
      </c>
      <c r="F618" s="189" t="s">
        <v>1172</v>
      </c>
      <c r="G618" s="189" t="s">
        <v>466</v>
      </c>
      <c r="H618" s="245" t="s">
        <v>722</v>
      </c>
      <c r="I618" s="189">
        <v>2</v>
      </c>
      <c r="J618" s="156" t="s">
        <v>469</v>
      </c>
      <c r="K618" s="216" t="s">
        <v>1169</v>
      </c>
      <c r="L618" s="216" t="s">
        <v>1226</v>
      </c>
      <c r="M618" s="138" t="s">
        <v>723</v>
      </c>
      <c r="N618" s="123">
        <v>5</v>
      </c>
      <c r="O618" s="156" t="s">
        <v>460</v>
      </c>
      <c r="P618" s="159">
        <v>155</v>
      </c>
      <c r="Q618" s="123">
        <v>1</v>
      </c>
      <c r="R618" s="123" t="s">
        <v>1144</v>
      </c>
      <c r="S618" s="159">
        <v>9.37</v>
      </c>
      <c r="T618" s="294">
        <v>11618.8</v>
      </c>
      <c r="U618" s="294">
        <v>6971.28</v>
      </c>
      <c r="V618" s="294">
        <v>0.6</v>
      </c>
    </row>
    <row r="619" spans="1:22" ht="33.75">
      <c r="A619" s="237"/>
      <c r="B619" s="190"/>
      <c r="C619" s="190"/>
      <c r="D619" s="190"/>
      <c r="E619" s="190"/>
      <c r="F619" s="190"/>
      <c r="G619" s="190"/>
      <c r="H619" s="237"/>
      <c r="I619" s="190"/>
      <c r="J619" s="21" t="s">
        <v>470</v>
      </c>
      <c r="K619" s="217"/>
      <c r="L619" s="217"/>
      <c r="M619" s="2" t="s">
        <v>1227</v>
      </c>
      <c r="N619" s="8">
        <v>9</v>
      </c>
      <c r="O619" s="21" t="s">
        <v>460</v>
      </c>
      <c r="P619" s="27">
        <v>155</v>
      </c>
      <c r="Q619" s="8">
        <v>1</v>
      </c>
      <c r="R619" s="8" t="s">
        <v>1173</v>
      </c>
      <c r="S619" s="25">
        <v>9.37</v>
      </c>
      <c r="T619" s="293">
        <v>737.025</v>
      </c>
      <c r="U619" s="293">
        <v>442.215</v>
      </c>
      <c r="V619" s="293">
        <v>0.6</v>
      </c>
    </row>
    <row r="620" spans="1:22" ht="33.75">
      <c r="A620" s="237"/>
      <c r="B620" s="190"/>
      <c r="C620" s="190"/>
      <c r="D620" s="190"/>
      <c r="E620" s="190"/>
      <c r="F620" s="190"/>
      <c r="G620" s="190"/>
      <c r="H620" s="237"/>
      <c r="I620" s="190"/>
      <c r="J620" s="21" t="s">
        <v>471</v>
      </c>
      <c r="K620" s="217"/>
      <c r="L620" s="217"/>
      <c r="M620" s="2" t="s">
        <v>724</v>
      </c>
      <c r="N620" s="8">
        <v>10</v>
      </c>
      <c r="O620" s="21" t="s">
        <v>460</v>
      </c>
      <c r="P620" s="27">
        <v>155</v>
      </c>
      <c r="Q620" s="8">
        <v>1</v>
      </c>
      <c r="R620" s="8" t="s">
        <v>1173</v>
      </c>
      <c r="S620" s="25">
        <v>9.37</v>
      </c>
      <c r="T620" s="293">
        <v>1367.875</v>
      </c>
      <c r="U620" s="293">
        <v>820.725</v>
      </c>
      <c r="V620" s="293">
        <v>0.6</v>
      </c>
    </row>
    <row r="621" spans="1:22" ht="56.25">
      <c r="A621" s="237"/>
      <c r="B621" s="190"/>
      <c r="C621" s="190"/>
      <c r="D621" s="190"/>
      <c r="E621" s="190"/>
      <c r="F621" s="190"/>
      <c r="G621" s="190"/>
      <c r="H621" s="237"/>
      <c r="I621" s="190"/>
      <c r="J621" s="21" t="s">
        <v>472</v>
      </c>
      <c r="K621" s="217"/>
      <c r="L621" s="217"/>
      <c r="M621" s="2" t="s">
        <v>1228</v>
      </c>
      <c r="N621" s="8">
        <v>8</v>
      </c>
      <c r="O621" s="21" t="s">
        <v>460</v>
      </c>
      <c r="P621" s="27">
        <v>155</v>
      </c>
      <c r="Q621" s="8">
        <v>1</v>
      </c>
      <c r="R621" s="8" t="s">
        <v>1173</v>
      </c>
      <c r="S621" s="25">
        <v>9.37</v>
      </c>
      <c r="T621" s="293">
        <v>11618.8</v>
      </c>
      <c r="U621" s="293">
        <v>6971.28</v>
      </c>
      <c r="V621" s="293">
        <v>0.6</v>
      </c>
    </row>
    <row r="622" spans="1:22" ht="33.75">
      <c r="A622" s="237"/>
      <c r="B622" s="190"/>
      <c r="C622" s="190"/>
      <c r="D622" s="190"/>
      <c r="E622" s="190"/>
      <c r="F622" s="190"/>
      <c r="G622" s="190"/>
      <c r="H622" s="237"/>
      <c r="I622" s="190"/>
      <c r="J622" s="21" t="s">
        <v>473</v>
      </c>
      <c r="K622" s="217"/>
      <c r="L622" s="217"/>
      <c r="M622" s="2" t="s">
        <v>1229</v>
      </c>
      <c r="N622" s="8">
        <v>6</v>
      </c>
      <c r="O622" s="21" t="s">
        <v>460</v>
      </c>
      <c r="P622" s="27">
        <v>155</v>
      </c>
      <c r="Q622" s="8">
        <v>1</v>
      </c>
      <c r="R622" s="8" t="s">
        <v>1144</v>
      </c>
      <c r="S622" s="25">
        <v>9.37</v>
      </c>
      <c r="T622" s="293">
        <v>116188</v>
      </c>
      <c r="U622" s="293">
        <v>69712.8</v>
      </c>
      <c r="V622" s="293">
        <v>0.6</v>
      </c>
    </row>
    <row r="623" spans="1:22" ht="33.75">
      <c r="A623" s="237"/>
      <c r="B623" s="190"/>
      <c r="C623" s="190"/>
      <c r="D623" s="190"/>
      <c r="E623" s="190"/>
      <c r="F623" s="190"/>
      <c r="G623" s="190"/>
      <c r="H623" s="237"/>
      <c r="I623" s="190"/>
      <c r="J623" s="21" t="s">
        <v>474</v>
      </c>
      <c r="K623" s="217"/>
      <c r="L623" s="217"/>
      <c r="M623" s="2" t="s">
        <v>1230</v>
      </c>
      <c r="N623" s="8">
        <v>4</v>
      </c>
      <c r="O623" s="21" t="s">
        <v>460</v>
      </c>
      <c r="P623" s="25">
        <v>155</v>
      </c>
      <c r="Q623" s="8">
        <v>1</v>
      </c>
      <c r="R623" s="8" t="s">
        <v>1173</v>
      </c>
      <c r="S623" s="25">
        <v>9.37</v>
      </c>
      <c r="T623" s="293">
        <v>2225787.6</v>
      </c>
      <c r="U623" s="293">
        <v>1335472.56</v>
      </c>
      <c r="V623" s="293">
        <v>0.6</v>
      </c>
    </row>
    <row r="624" spans="1:22" ht="34.5" thickBot="1">
      <c r="A624" s="240"/>
      <c r="B624" s="191"/>
      <c r="C624" s="191"/>
      <c r="D624" s="191"/>
      <c r="E624" s="191"/>
      <c r="F624" s="191"/>
      <c r="G624" s="191"/>
      <c r="H624" s="240"/>
      <c r="I624" s="191"/>
      <c r="J624" s="151" t="s">
        <v>475</v>
      </c>
      <c r="K624" s="218"/>
      <c r="L624" s="218"/>
      <c r="M624" s="132" t="s">
        <v>725</v>
      </c>
      <c r="N624" s="124">
        <v>5</v>
      </c>
      <c r="O624" s="151" t="s">
        <v>460</v>
      </c>
      <c r="P624" s="154">
        <f>P623</f>
        <v>155</v>
      </c>
      <c r="Q624" s="124">
        <v>1</v>
      </c>
      <c r="R624" s="124" t="s">
        <v>1173</v>
      </c>
      <c r="S624" s="154">
        <v>9.37</v>
      </c>
      <c r="T624" s="155">
        <v>1452.35</v>
      </c>
      <c r="U624" s="155">
        <v>871.41</v>
      </c>
      <c r="V624" s="155">
        <v>0.6</v>
      </c>
    </row>
    <row r="625" spans="1:22" ht="34.5" thickTop="1">
      <c r="A625" s="245" t="s">
        <v>1169</v>
      </c>
      <c r="B625" s="189"/>
      <c r="C625" s="189" t="s">
        <v>1226</v>
      </c>
      <c r="D625" s="189"/>
      <c r="E625" s="189" t="s">
        <v>1116</v>
      </c>
      <c r="F625" s="189" t="s">
        <v>1172</v>
      </c>
      <c r="G625" s="189" t="s">
        <v>468</v>
      </c>
      <c r="H625" s="245" t="s">
        <v>1107</v>
      </c>
      <c r="I625" s="189">
        <v>2</v>
      </c>
      <c r="J625" s="156" t="s">
        <v>476</v>
      </c>
      <c r="K625" s="216" t="s">
        <v>1169</v>
      </c>
      <c r="L625" s="216" t="s">
        <v>1226</v>
      </c>
      <c r="M625" s="138" t="s">
        <v>723</v>
      </c>
      <c r="N625" s="123">
        <v>5</v>
      </c>
      <c r="O625" s="156" t="s">
        <v>461</v>
      </c>
      <c r="P625" s="159">
        <v>6</v>
      </c>
      <c r="Q625" s="123">
        <v>1</v>
      </c>
      <c r="R625" s="123" t="s">
        <v>1144</v>
      </c>
      <c r="S625" s="159">
        <v>9.37</v>
      </c>
      <c r="T625" s="294">
        <v>449.76</v>
      </c>
      <c r="U625" s="294">
        <v>269.856</v>
      </c>
      <c r="V625" s="294">
        <v>0.6</v>
      </c>
    </row>
    <row r="626" spans="1:22" ht="33.75">
      <c r="A626" s="237"/>
      <c r="B626" s="190"/>
      <c r="C626" s="190"/>
      <c r="D626" s="190"/>
      <c r="E626" s="190"/>
      <c r="F626" s="190"/>
      <c r="G626" s="190"/>
      <c r="H626" s="237"/>
      <c r="I626" s="190"/>
      <c r="J626" s="21" t="s">
        <v>477</v>
      </c>
      <c r="K626" s="217"/>
      <c r="L626" s="217"/>
      <c r="M626" s="2" t="s">
        <v>1227</v>
      </c>
      <c r="N626" s="8">
        <v>9</v>
      </c>
      <c r="O626" s="21" t="s">
        <v>461</v>
      </c>
      <c r="P626" s="25">
        <v>6</v>
      </c>
      <c r="Q626" s="8">
        <v>1</v>
      </c>
      <c r="R626" s="8" t="s">
        <v>1173</v>
      </c>
      <c r="S626" s="25">
        <v>9.37</v>
      </c>
      <c r="T626" s="293">
        <v>28.53</v>
      </c>
      <c r="U626" s="293">
        <v>17.118</v>
      </c>
      <c r="V626" s="293">
        <v>0.6</v>
      </c>
    </row>
    <row r="627" spans="1:22" ht="33.75">
      <c r="A627" s="237"/>
      <c r="B627" s="190"/>
      <c r="C627" s="190"/>
      <c r="D627" s="190"/>
      <c r="E627" s="190"/>
      <c r="F627" s="190"/>
      <c r="G627" s="190"/>
      <c r="H627" s="237"/>
      <c r="I627" s="190"/>
      <c r="J627" s="21" t="s">
        <v>478</v>
      </c>
      <c r="K627" s="217"/>
      <c r="L627" s="217"/>
      <c r="M627" s="2" t="s">
        <v>724</v>
      </c>
      <c r="N627" s="8">
        <v>10</v>
      </c>
      <c r="O627" s="21" t="s">
        <v>461</v>
      </c>
      <c r="P627" s="25">
        <v>6</v>
      </c>
      <c r="Q627" s="8">
        <v>1</v>
      </c>
      <c r="R627" s="8" t="s">
        <v>1173</v>
      </c>
      <c r="S627" s="25">
        <v>9.37</v>
      </c>
      <c r="T627" s="293">
        <v>52.95</v>
      </c>
      <c r="U627" s="293">
        <v>31.77</v>
      </c>
      <c r="V627" s="293">
        <v>0.6</v>
      </c>
    </row>
    <row r="628" spans="1:22" ht="56.25">
      <c r="A628" s="237"/>
      <c r="B628" s="190"/>
      <c r="C628" s="190"/>
      <c r="D628" s="190"/>
      <c r="E628" s="190"/>
      <c r="F628" s="190"/>
      <c r="G628" s="190"/>
      <c r="H628" s="237"/>
      <c r="I628" s="190"/>
      <c r="J628" s="21" t="s">
        <v>479</v>
      </c>
      <c r="K628" s="217"/>
      <c r="L628" s="217"/>
      <c r="M628" s="2" t="s">
        <v>1228</v>
      </c>
      <c r="N628" s="8">
        <v>8</v>
      </c>
      <c r="O628" s="21" t="s">
        <v>461</v>
      </c>
      <c r="P628" s="25">
        <v>6</v>
      </c>
      <c r="Q628" s="8">
        <v>1</v>
      </c>
      <c r="R628" s="8" t="s">
        <v>1173</v>
      </c>
      <c r="S628" s="25">
        <v>9.37</v>
      </c>
      <c r="T628" s="293">
        <v>449.76</v>
      </c>
      <c r="U628" s="293">
        <v>269.856</v>
      </c>
      <c r="V628" s="293">
        <v>0.6</v>
      </c>
    </row>
    <row r="629" spans="1:22" ht="33.75">
      <c r="A629" s="237"/>
      <c r="B629" s="190"/>
      <c r="C629" s="190"/>
      <c r="D629" s="190"/>
      <c r="E629" s="190"/>
      <c r="F629" s="190"/>
      <c r="G629" s="190"/>
      <c r="H629" s="237"/>
      <c r="I629" s="190"/>
      <c r="J629" s="21" t="s">
        <v>480</v>
      </c>
      <c r="K629" s="217"/>
      <c r="L629" s="217"/>
      <c r="M629" s="2" t="s">
        <v>1229</v>
      </c>
      <c r="N629" s="8">
        <v>6</v>
      </c>
      <c r="O629" s="21" t="s">
        <v>461</v>
      </c>
      <c r="P629" s="25">
        <v>6</v>
      </c>
      <c r="Q629" s="8">
        <v>1</v>
      </c>
      <c r="R629" s="8" t="s">
        <v>1144</v>
      </c>
      <c r="S629" s="25">
        <v>9.37</v>
      </c>
      <c r="T629" s="293">
        <v>4497.6</v>
      </c>
      <c r="U629" s="293">
        <v>2698.56</v>
      </c>
      <c r="V629" s="293">
        <v>0.6</v>
      </c>
    </row>
    <row r="630" spans="1:22" ht="33.75">
      <c r="A630" s="237"/>
      <c r="B630" s="190"/>
      <c r="C630" s="190"/>
      <c r="D630" s="190"/>
      <c r="E630" s="190"/>
      <c r="F630" s="190"/>
      <c r="G630" s="190"/>
      <c r="H630" s="237"/>
      <c r="I630" s="190"/>
      <c r="J630" s="21" t="s">
        <v>481</v>
      </c>
      <c r="K630" s="217"/>
      <c r="L630" s="217"/>
      <c r="M630" s="2" t="s">
        <v>1230</v>
      </c>
      <c r="N630" s="8">
        <v>4</v>
      </c>
      <c r="O630" s="21" t="s">
        <v>461</v>
      </c>
      <c r="P630" s="25">
        <v>6</v>
      </c>
      <c r="Q630" s="8">
        <v>1</v>
      </c>
      <c r="R630" s="8" t="s">
        <v>1173</v>
      </c>
      <c r="S630" s="25">
        <v>9.37</v>
      </c>
      <c r="T630" s="293">
        <v>86159.52</v>
      </c>
      <c r="U630" s="293">
        <v>51695.712</v>
      </c>
      <c r="V630" s="293">
        <v>0.6</v>
      </c>
    </row>
    <row r="631" spans="1:22" ht="34.5" thickBot="1">
      <c r="A631" s="240"/>
      <c r="B631" s="191"/>
      <c r="C631" s="191"/>
      <c r="D631" s="191"/>
      <c r="E631" s="191"/>
      <c r="F631" s="191"/>
      <c r="G631" s="191"/>
      <c r="H631" s="240"/>
      <c r="I631" s="191"/>
      <c r="J631" s="151" t="s">
        <v>482</v>
      </c>
      <c r="K631" s="218"/>
      <c r="L631" s="218"/>
      <c r="M631" s="132" t="s">
        <v>725</v>
      </c>
      <c r="N631" s="124">
        <v>5</v>
      </c>
      <c r="O631" s="151" t="s">
        <v>461</v>
      </c>
      <c r="P631" s="154">
        <v>6</v>
      </c>
      <c r="Q631" s="124">
        <v>1</v>
      </c>
      <c r="R631" s="124" t="s">
        <v>1173</v>
      </c>
      <c r="S631" s="154">
        <v>9.37</v>
      </c>
      <c r="T631" s="155">
        <v>56.22</v>
      </c>
      <c r="U631" s="155">
        <v>33.732</v>
      </c>
      <c r="V631" s="155">
        <v>0.6</v>
      </c>
    </row>
    <row r="632" spans="1:22" ht="45.75" thickTop="1">
      <c r="A632" s="245" t="s">
        <v>1169</v>
      </c>
      <c r="B632" s="189"/>
      <c r="C632" s="189" t="s">
        <v>1226</v>
      </c>
      <c r="D632" s="189"/>
      <c r="E632" s="189" t="s">
        <v>1116</v>
      </c>
      <c r="F632" s="189" t="s">
        <v>1172</v>
      </c>
      <c r="G632" s="189" t="s">
        <v>467</v>
      </c>
      <c r="H632" s="245" t="s">
        <v>726</v>
      </c>
      <c r="I632" s="189">
        <v>2</v>
      </c>
      <c r="J632" s="156" t="s">
        <v>483</v>
      </c>
      <c r="K632" s="216" t="s">
        <v>1169</v>
      </c>
      <c r="L632" s="216" t="s">
        <v>1226</v>
      </c>
      <c r="M632" s="138" t="s">
        <v>723</v>
      </c>
      <c r="N632" s="123">
        <v>5</v>
      </c>
      <c r="O632" s="156" t="s">
        <v>462</v>
      </c>
      <c r="P632" s="159">
        <v>370</v>
      </c>
      <c r="Q632" s="123">
        <v>1</v>
      </c>
      <c r="R632" s="123" t="s">
        <v>1144</v>
      </c>
      <c r="S632" s="159">
        <v>5.28</v>
      </c>
      <c r="T632" s="294">
        <v>15628.8</v>
      </c>
      <c r="U632" s="294">
        <v>9377.28</v>
      </c>
      <c r="V632" s="294">
        <v>0.6</v>
      </c>
    </row>
    <row r="633" spans="1:22" ht="45">
      <c r="A633" s="237"/>
      <c r="B633" s="190"/>
      <c r="C633" s="190"/>
      <c r="D633" s="190"/>
      <c r="E633" s="190"/>
      <c r="F633" s="190"/>
      <c r="G633" s="190"/>
      <c r="H633" s="237"/>
      <c r="I633" s="190"/>
      <c r="J633" s="21" t="s">
        <v>484</v>
      </c>
      <c r="K633" s="217"/>
      <c r="L633" s="217"/>
      <c r="M633" s="2" t="s">
        <v>1227</v>
      </c>
      <c r="N633" s="8">
        <v>9</v>
      </c>
      <c r="O633" s="21" t="s">
        <v>462</v>
      </c>
      <c r="P633" s="27">
        <v>370</v>
      </c>
      <c r="Q633" s="8">
        <v>1</v>
      </c>
      <c r="R633" s="8" t="s">
        <v>1173</v>
      </c>
      <c r="S633" s="25">
        <v>5.28</v>
      </c>
      <c r="T633" s="293">
        <v>1002.7</v>
      </c>
      <c r="U633" s="293">
        <v>601.62</v>
      </c>
      <c r="V633" s="293">
        <v>0.6</v>
      </c>
    </row>
    <row r="634" spans="1:22" ht="45">
      <c r="A634" s="237"/>
      <c r="B634" s="190"/>
      <c r="C634" s="190"/>
      <c r="D634" s="190"/>
      <c r="E634" s="190"/>
      <c r="F634" s="190"/>
      <c r="G634" s="190"/>
      <c r="H634" s="237"/>
      <c r="I634" s="190"/>
      <c r="J634" s="21" t="s">
        <v>485</v>
      </c>
      <c r="K634" s="217"/>
      <c r="L634" s="217"/>
      <c r="M634" s="2" t="s">
        <v>724</v>
      </c>
      <c r="N634" s="8">
        <v>10</v>
      </c>
      <c r="O634" s="21" t="s">
        <v>462</v>
      </c>
      <c r="P634" s="27">
        <v>370</v>
      </c>
      <c r="Q634" s="8">
        <v>1</v>
      </c>
      <c r="R634" s="8" t="s">
        <v>1173</v>
      </c>
      <c r="S634" s="25">
        <v>5.28</v>
      </c>
      <c r="T634" s="293">
        <v>2508.6</v>
      </c>
      <c r="U634" s="293">
        <v>1505.16</v>
      </c>
      <c r="V634" s="293">
        <v>0.6</v>
      </c>
    </row>
    <row r="635" spans="1:22" ht="56.25">
      <c r="A635" s="237"/>
      <c r="B635" s="190"/>
      <c r="C635" s="190"/>
      <c r="D635" s="190"/>
      <c r="E635" s="190"/>
      <c r="F635" s="190"/>
      <c r="G635" s="190"/>
      <c r="H635" s="237"/>
      <c r="I635" s="190"/>
      <c r="J635" s="21" t="s">
        <v>486</v>
      </c>
      <c r="K635" s="217"/>
      <c r="L635" s="217"/>
      <c r="M635" s="2" t="s">
        <v>1228</v>
      </c>
      <c r="N635" s="8">
        <v>8</v>
      </c>
      <c r="O635" s="21" t="s">
        <v>462</v>
      </c>
      <c r="P635" s="27">
        <v>370</v>
      </c>
      <c r="Q635" s="8">
        <v>1</v>
      </c>
      <c r="R635" s="8" t="s">
        <v>1173</v>
      </c>
      <c r="S635" s="25">
        <v>5.28</v>
      </c>
      <c r="T635" s="293">
        <v>15628.8</v>
      </c>
      <c r="U635" s="293">
        <v>9377.28</v>
      </c>
      <c r="V635" s="293">
        <v>0.6</v>
      </c>
    </row>
    <row r="636" spans="1:22" ht="45">
      <c r="A636" s="237"/>
      <c r="B636" s="190"/>
      <c r="C636" s="190"/>
      <c r="D636" s="190"/>
      <c r="E636" s="190"/>
      <c r="F636" s="190"/>
      <c r="G636" s="190"/>
      <c r="H636" s="237"/>
      <c r="I636" s="190"/>
      <c r="J636" s="21" t="s">
        <v>487</v>
      </c>
      <c r="K636" s="217"/>
      <c r="L636" s="217"/>
      <c r="M636" s="2" t="s">
        <v>1229</v>
      </c>
      <c r="N636" s="8">
        <v>6</v>
      </c>
      <c r="O636" s="21" t="s">
        <v>462</v>
      </c>
      <c r="P636" s="27">
        <v>370</v>
      </c>
      <c r="Q636" s="8">
        <v>1</v>
      </c>
      <c r="R636" s="8" t="s">
        <v>1144</v>
      </c>
      <c r="S636" s="25">
        <v>5.28</v>
      </c>
      <c r="T636" s="293">
        <v>156288</v>
      </c>
      <c r="U636" s="293">
        <v>93772.8</v>
      </c>
      <c r="V636" s="293">
        <v>0.6</v>
      </c>
    </row>
    <row r="637" spans="1:22" ht="45">
      <c r="A637" s="237"/>
      <c r="B637" s="190"/>
      <c r="C637" s="190"/>
      <c r="D637" s="190"/>
      <c r="E637" s="190"/>
      <c r="F637" s="190"/>
      <c r="G637" s="190"/>
      <c r="H637" s="237"/>
      <c r="I637" s="190"/>
      <c r="J637" s="21" t="s">
        <v>488</v>
      </c>
      <c r="K637" s="217"/>
      <c r="L637" s="217"/>
      <c r="M637" s="2" t="s">
        <v>1230</v>
      </c>
      <c r="N637" s="8">
        <v>4</v>
      </c>
      <c r="O637" s="21" t="s">
        <v>462</v>
      </c>
      <c r="P637" s="27">
        <v>370</v>
      </c>
      <c r="Q637" s="8">
        <v>1</v>
      </c>
      <c r="R637" s="8" t="s">
        <v>1173</v>
      </c>
      <c r="S637" s="25">
        <v>5.28</v>
      </c>
      <c r="T637" s="293">
        <v>5288957.6</v>
      </c>
      <c r="U637" s="293">
        <v>3173374.56</v>
      </c>
      <c r="V637" s="293">
        <v>0.6</v>
      </c>
    </row>
    <row r="638" spans="1:22" ht="45.75" thickBot="1">
      <c r="A638" s="240"/>
      <c r="B638" s="191"/>
      <c r="C638" s="191"/>
      <c r="D638" s="191"/>
      <c r="E638" s="191"/>
      <c r="F638" s="191"/>
      <c r="G638" s="191"/>
      <c r="H638" s="240"/>
      <c r="I638" s="191"/>
      <c r="J638" s="151" t="s">
        <v>489</v>
      </c>
      <c r="K638" s="218"/>
      <c r="L638" s="218"/>
      <c r="M638" s="132" t="s">
        <v>725</v>
      </c>
      <c r="N638" s="124">
        <v>5</v>
      </c>
      <c r="O638" s="151" t="s">
        <v>462</v>
      </c>
      <c r="P638" s="170">
        <v>370</v>
      </c>
      <c r="Q638" s="124">
        <v>1</v>
      </c>
      <c r="R638" s="124" t="s">
        <v>1173</v>
      </c>
      <c r="S638" s="154">
        <v>5.28</v>
      </c>
      <c r="T638" s="155">
        <v>1953.6</v>
      </c>
      <c r="U638" s="155">
        <v>1172.16</v>
      </c>
      <c r="V638" s="155">
        <v>0.6</v>
      </c>
    </row>
    <row r="639" spans="1:22" ht="45.75" thickTop="1">
      <c r="A639" s="245" t="s">
        <v>1169</v>
      </c>
      <c r="B639" s="189"/>
      <c r="C639" s="189" t="s">
        <v>1226</v>
      </c>
      <c r="D639" s="189"/>
      <c r="E639" s="189" t="s">
        <v>1116</v>
      </c>
      <c r="F639" s="189" t="s">
        <v>1172</v>
      </c>
      <c r="G639" s="189" t="s">
        <v>490</v>
      </c>
      <c r="H639" s="245" t="s">
        <v>1108</v>
      </c>
      <c r="I639" s="189">
        <v>2</v>
      </c>
      <c r="J639" s="156" t="s">
        <v>491</v>
      </c>
      <c r="K639" s="216" t="s">
        <v>1169</v>
      </c>
      <c r="L639" s="216" t="s">
        <v>1226</v>
      </c>
      <c r="M639" s="138" t="s">
        <v>723</v>
      </c>
      <c r="N639" s="123">
        <v>5</v>
      </c>
      <c r="O639" s="156" t="s">
        <v>463</v>
      </c>
      <c r="P639" s="159">
        <v>46</v>
      </c>
      <c r="Q639" s="123">
        <v>1</v>
      </c>
      <c r="R639" s="123" t="s">
        <v>1144</v>
      </c>
      <c r="S639" s="159">
        <v>5.28</v>
      </c>
      <c r="T639" s="294">
        <v>1943.04</v>
      </c>
      <c r="U639" s="294">
        <v>1165.824</v>
      </c>
      <c r="V639" s="294">
        <v>0.6</v>
      </c>
    </row>
    <row r="640" spans="1:22" ht="45">
      <c r="A640" s="237"/>
      <c r="B640" s="190"/>
      <c r="C640" s="190"/>
      <c r="D640" s="190"/>
      <c r="E640" s="190"/>
      <c r="F640" s="190"/>
      <c r="G640" s="190"/>
      <c r="H640" s="237"/>
      <c r="I640" s="190"/>
      <c r="J640" s="21" t="s">
        <v>492</v>
      </c>
      <c r="K640" s="217"/>
      <c r="L640" s="217"/>
      <c r="M640" s="2" t="s">
        <v>1227</v>
      </c>
      <c r="N640" s="8">
        <v>9</v>
      </c>
      <c r="O640" s="21" t="s">
        <v>463</v>
      </c>
      <c r="P640" s="27">
        <v>46</v>
      </c>
      <c r="Q640" s="8">
        <v>1</v>
      </c>
      <c r="R640" s="8" t="s">
        <v>1173</v>
      </c>
      <c r="S640" s="25">
        <v>5.28</v>
      </c>
      <c r="T640" s="293">
        <v>124.66</v>
      </c>
      <c r="U640" s="293">
        <v>74.79599999999999</v>
      </c>
      <c r="V640" s="293">
        <v>0.6</v>
      </c>
    </row>
    <row r="641" spans="1:22" ht="45">
      <c r="A641" s="237"/>
      <c r="B641" s="190"/>
      <c r="C641" s="190"/>
      <c r="D641" s="190"/>
      <c r="E641" s="190"/>
      <c r="F641" s="190"/>
      <c r="G641" s="190"/>
      <c r="H641" s="237"/>
      <c r="I641" s="190"/>
      <c r="J641" s="21" t="s">
        <v>493</v>
      </c>
      <c r="K641" s="217"/>
      <c r="L641" s="217"/>
      <c r="M641" s="2" t="s">
        <v>724</v>
      </c>
      <c r="N641" s="8">
        <v>10</v>
      </c>
      <c r="O641" s="21" t="s">
        <v>463</v>
      </c>
      <c r="P641" s="27">
        <v>46</v>
      </c>
      <c r="Q641" s="8">
        <v>1</v>
      </c>
      <c r="R641" s="8" t="s">
        <v>1173</v>
      </c>
      <c r="S641" s="25">
        <v>5.28</v>
      </c>
      <c r="T641" s="293">
        <v>311.88</v>
      </c>
      <c r="U641" s="293">
        <v>187.128</v>
      </c>
      <c r="V641" s="293">
        <v>0.6</v>
      </c>
    </row>
    <row r="642" spans="1:22" ht="56.25">
      <c r="A642" s="237"/>
      <c r="B642" s="190"/>
      <c r="C642" s="190"/>
      <c r="D642" s="190"/>
      <c r="E642" s="190"/>
      <c r="F642" s="190"/>
      <c r="G642" s="190"/>
      <c r="H642" s="237"/>
      <c r="I642" s="190"/>
      <c r="J642" s="21" t="s">
        <v>494</v>
      </c>
      <c r="K642" s="217"/>
      <c r="L642" s="217"/>
      <c r="M642" s="2" t="s">
        <v>1228</v>
      </c>
      <c r="N642" s="8">
        <v>8</v>
      </c>
      <c r="O642" s="21" t="s">
        <v>463</v>
      </c>
      <c r="P642" s="27">
        <v>46</v>
      </c>
      <c r="Q642" s="8">
        <v>1</v>
      </c>
      <c r="R642" s="8" t="s">
        <v>1173</v>
      </c>
      <c r="S642" s="25">
        <v>5.28</v>
      </c>
      <c r="T642" s="293">
        <v>1943.04</v>
      </c>
      <c r="U642" s="293">
        <v>1165.824</v>
      </c>
      <c r="V642" s="293">
        <v>0.6</v>
      </c>
    </row>
    <row r="643" spans="1:22" ht="45">
      <c r="A643" s="237"/>
      <c r="B643" s="190"/>
      <c r="C643" s="190"/>
      <c r="D643" s="190"/>
      <c r="E643" s="190"/>
      <c r="F643" s="190"/>
      <c r="G643" s="190"/>
      <c r="H643" s="237"/>
      <c r="I643" s="190"/>
      <c r="J643" s="21" t="s">
        <v>495</v>
      </c>
      <c r="K643" s="217"/>
      <c r="L643" s="217"/>
      <c r="M643" s="2" t="s">
        <v>1229</v>
      </c>
      <c r="N643" s="8">
        <v>6</v>
      </c>
      <c r="O643" s="21" t="s">
        <v>463</v>
      </c>
      <c r="P643" s="27">
        <v>46</v>
      </c>
      <c r="Q643" s="8">
        <v>1</v>
      </c>
      <c r="R643" s="8" t="s">
        <v>1144</v>
      </c>
      <c r="S643" s="25">
        <v>5.28</v>
      </c>
      <c r="T643" s="293">
        <v>19430.4</v>
      </c>
      <c r="U643" s="293">
        <v>11658.24</v>
      </c>
      <c r="V643" s="293">
        <v>0.6</v>
      </c>
    </row>
    <row r="644" spans="1:22" ht="45">
      <c r="A644" s="237"/>
      <c r="B644" s="190"/>
      <c r="C644" s="190"/>
      <c r="D644" s="190"/>
      <c r="E644" s="190"/>
      <c r="F644" s="190"/>
      <c r="G644" s="190"/>
      <c r="H644" s="237"/>
      <c r="I644" s="190"/>
      <c r="J644" s="21" t="s">
        <v>496</v>
      </c>
      <c r="K644" s="217"/>
      <c r="L644" s="217"/>
      <c r="M644" s="2" t="s">
        <v>1230</v>
      </c>
      <c r="N644" s="8">
        <v>4</v>
      </c>
      <c r="O644" s="21" t="s">
        <v>463</v>
      </c>
      <c r="P644" s="27">
        <v>46</v>
      </c>
      <c r="Q644" s="8">
        <v>1</v>
      </c>
      <c r="R644" s="8" t="s">
        <v>1173</v>
      </c>
      <c r="S644" s="25">
        <v>5.28</v>
      </c>
      <c r="T644" s="293">
        <v>657546.08</v>
      </c>
      <c r="U644" s="293">
        <v>394527.648</v>
      </c>
      <c r="V644" s="293">
        <v>0.6</v>
      </c>
    </row>
    <row r="645" spans="1:22" ht="45.75" thickBot="1">
      <c r="A645" s="240"/>
      <c r="B645" s="191"/>
      <c r="C645" s="191"/>
      <c r="D645" s="191"/>
      <c r="E645" s="191"/>
      <c r="F645" s="191"/>
      <c r="G645" s="191"/>
      <c r="H645" s="240"/>
      <c r="I645" s="191"/>
      <c r="J645" s="151" t="s">
        <v>497</v>
      </c>
      <c r="K645" s="218"/>
      <c r="L645" s="218"/>
      <c r="M645" s="132" t="s">
        <v>725</v>
      </c>
      <c r="N645" s="124">
        <v>5</v>
      </c>
      <c r="O645" s="151" t="s">
        <v>463</v>
      </c>
      <c r="P645" s="170">
        <v>46</v>
      </c>
      <c r="Q645" s="124">
        <v>1</v>
      </c>
      <c r="R645" s="124" t="s">
        <v>1173</v>
      </c>
      <c r="S645" s="154">
        <v>5.28</v>
      </c>
      <c r="T645" s="155">
        <v>242.88</v>
      </c>
      <c r="U645" s="155">
        <v>145.728</v>
      </c>
      <c r="V645" s="155">
        <v>0.6</v>
      </c>
    </row>
    <row r="646" spans="1:22" ht="34.5" thickTop="1">
      <c r="A646" s="245" t="s">
        <v>1169</v>
      </c>
      <c r="B646" s="189"/>
      <c r="C646" s="189" t="s">
        <v>1226</v>
      </c>
      <c r="D646" s="189"/>
      <c r="E646" s="189" t="s">
        <v>1116</v>
      </c>
      <c r="F646" s="189" t="s">
        <v>1172</v>
      </c>
      <c r="G646" s="189" t="s">
        <v>498</v>
      </c>
      <c r="H646" s="245" t="s">
        <v>727</v>
      </c>
      <c r="I646" s="189">
        <v>2</v>
      </c>
      <c r="J646" s="156" t="s">
        <v>500</v>
      </c>
      <c r="K646" s="216" t="s">
        <v>1169</v>
      </c>
      <c r="L646" s="216" t="s">
        <v>1226</v>
      </c>
      <c r="M646" s="138" t="s">
        <v>723</v>
      </c>
      <c r="N646" s="123">
        <v>5</v>
      </c>
      <c r="O646" s="156" t="s">
        <v>465</v>
      </c>
      <c r="P646" s="159">
        <v>135</v>
      </c>
      <c r="Q646" s="123">
        <v>1</v>
      </c>
      <c r="R646" s="123" t="s">
        <v>1144</v>
      </c>
      <c r="S646" s="159">
        <v>9.37</v>
      </c>
      <c r="T646" s="294">
        <v>10119.6</v>
      </c>
      <c r="U646" s="294">
        <v>6071.76</v>
      </c>
      <c r="V646" s="294">
        <v>0.6</v>
      </c>
    </row>
    <row r="647" spans="1:22" ht="33.75">
      <c r="A647" s="237"/>
      <c r="B647" s="190"/>
      <c r="C647" s="190"/>
      <c r="D647" s="190"/>
      <c r="E647" s="190"/>
      <c r="F647" s="190"/>
      <c r="G647" s="190"/>
      <c r="H647" s="237"/>
      <c r="I647" s="190"/>
      <c r="J647" s="21" t="s">
        <v>501</v>
      </c>
      <c r="K647" s="217"/>
      <c r="L647" s="217"/>
      <c r="M647" s="2" t="s">
        <v>1227</v>
      </c>
      <c r="N647" s="8">
        <v>9</v>
      </c>
      <c r="O647" s="21" t="s">
        <v>465</v>
      </c>
      <c r="P647" s="27">
        <v>135</v>
      </c>
      <c r="Q647" s="8">
        <v>1</v>
      </c>
      <c r="R647" s="8" t="s">
        <v>1173</v>
      </c>
      <c r="S647" s="25">
        <v>9.37</v>
      </c>
      <c r="T647" s="293">
        <v>641.925</v>
      </c>
      <c r="U647" s="293">
        <v>385.155</v>
      </c>
      <c r="V647" s="293">
        <v>0.6</v>
      </c>
    </row>
    <row r="648" spans="1:22" ht="33.75">
      <c r="A648" s="237"/>
      <c r="B648" s="190"/>
      <c r="C648" s="190"/>
      <c r="D648" s="190"/>
      <c r="E648" s="190"/>
      <c r="F648" s="190"/>
      <c r="G648" s="190"/>
      <c r="H648" s="237"/>
      <c r="I648" s="190"/>
      <c r="J648" s="21" t="s">
        <v>502</v>
      </c>
      <c r="K648" s="217"/>
      <c r="L648" s="217"/>
      <c r="M648" s="2" t="s">
        <v>724</v>
      </c>
      <c r="N648" s="8">
        <v>10</v>
      </c>
      <c r="O648" s="21" t="s">
        <v>465</v>
      </c>
      <c r="P648" s="27">
        <v>135</v>
      </c>
      <c r="Q648" s="8">
        <v>1</v>
      </c>
      <c r="R648" s="8" t="s">
        <v>1173</v>
      </c>
      <c r="S648" s="25">
        <v>9.37</v>
      </c>
      <c r="T648" s="293">
        <v>1191.375</v>
      </c>
      <c r="U648" s="293">
        <v>714.825</v>
      </c>
      <c r="V648" s="293">
        <v>0.6</v>
      </c>
    </row>
    <row r="649" spans="1:22" ht="56.25">
      <c r="A649" s="237"/>
      <c r="B649" s="190"/>
      <c r="C649" s="190"/>
      <c r="D649" s="190"/>
      <c r="E649" s="190"/>
      <c r="F649" s="190"/>
      <c r="G649" s="190"/>
      <c r="H649" s="237"/>
      <c r="I649" s="190"/>
      <c r="J649" s="21" t="s">
        <v>503</v>
      </c>
      <c r="K649" s="217"/>
      <c r="L649" s="217"/>
      <c r="M649" s="2" t="s">
        <v>1228</v>
      </c>
      <c r="N649" s="8">
        <v>8</v>
      </c>
      <c r="O649" s="21" t="s">
        <v>465</v>
      </c>
      <c r="P649" s="27">
        <v>135</v>
      </c>
      <c r="Q649" s="8">
        <v>1</v>
      </c>
      <c r="R649" s="8" t="s">
        <v>1173</v>
      </c>
      <c r="S649" s="25">
        <v>9.37</v>
      </c>
      <c r="T649" s="293">
        <v>10119.6</v>
      </c>
      <c r="U649" s="293">
        <v>6071.76</v>
      </c>
      <c r="V649" s="293">
        <v>0.6</v>
      </c>
    </row>
    <row r="650" spans="1:22" ht="33.75">
      <c r="A650" s="237"/>
      <c r="B650" s="190"/>
      <c r="C650" s="190"/>
      <c r="D650" s="190"/>
      <c r="E650" s="190"/>
      <c r="F650" s="190"/>
      <c r="G650" s="190"/>
      <c r="H650" s="237"/>
      <c r="I650" s="190"/>
      <c r="J650" s="21" t="s">
        <v>504</v>
      </c>
      <c r="K650" s="217"/>
      <c r="L650" s="217"/>
      <c r="M650" s="2" t="s">
        <v>1229</v>
      </c>
      <c r="N650" s="8">
        <v>6</v>
      </c>
      <c r="O650" s="21" t="s">
        <v>465</v>
      </c>
      <c r="P650" s="27">
        <v>135</v>
      </c>
      <c r="Q650" s="8">
        <v>1</v>
      </c>
      <c r="R650" s="8" t="s">
        <v>1144</v>
      </c>
      <c r="S650" s="25">
        <v>9.37</v>
      </c>
      <c r="T650" s="293">
        <v>101196</v>
      </c>
      <c r="U650" s="293">
        <v>60717.6</v>
      </c>
      <c r="V650" s="293">
        <v>0.6</v>
      </c>
    </row>
    <row r="651" spans="1:22" ht="33.75">
      <c r="A651" s="237"/>
      <c r="B651" s="190"/>
      <c r="C651" s="190"/>
      <c r="D651" s="190"/>
      <c r="E651" s="190"/>
      <c r="F651" s="190"/>
      <c r="G651" s="190"/>
      <c r="H651" s="237"/>
      <c r="I651" s="190"/>
      <c r="J651" s="21" t="s">
        <v>505</v>
      </c>
      <c r="K651" s="217"/>
      <c r="L651" s="217"/>
      <c r="M651" s="2" t="s">
        <v>1230</v>
      </c>
      <c r="N651" s="8">
        <v>4</v>
      </c>
      <c r="O651" s="21" t="s">
        <v>465</v>
      </c>
      <c r="P651" s="27">
        <v>135</v>
      </c>
      <c r="Q651" s="8">
        <v>1</v>
      </c>
      <c r="R651" s="8" t="s">
        <v>1173</v>
      </c>
      <c r="S651" s="25">
        <v>9.37</v>
      </c>
      <c r="T651" s="293">
        <v>1938589.2</v>
      </c>
      <c r="U651" s="293">
        <v>1163153.52</v>
      </c>
      <c r="V651" s="293">
        <v>0.6</v>
      </c>
    </row>
    <row r="652" spans="1:22" ht="34.5" thickBot="1">
      <c r="A652" s="240"/>
      <c r="B652" s="191"/>
      <c r="C652" s="191"/>
      <c r="D652" s="191"/>
      <c r="E652" s="191"/>
      <c r="F652" s="191"/>
      <c r="G652" s="191"/>
      <c r="H652" s="240"/>
      <c r="I652" s="191"/>
      <c r="J652" s="151" t="s">
        <v>506</v>
      </c>
      <c r="K652" s="218"/>
      <c r="L652" s="218"/>
      <c r="M652" s="132" t="s">
        <v>725</v>
      </c>
      <c r="N652" s="124">
        <v>5</v>
      </c>
      <c r="O652" s="151" t="s">
        <v>465</v>
      </c>
      <c r="P652" s="170">
        <v>135</v>
      </c>
      <c r="Q652" s="124">
        <v>1</v>
      </c>
      <c r="R652" s="124" t="s">
        <v>1173</v>
      </c>
      <c r="S652" s="154">
        <v>9.37</v>
      </c>
      <c r="T652" s="155">
        <v>1264.95</v>
      </c>
      <c r="U652" s="155">
        <v>758.97</v>
      </c>
      <c r="V652" s="155">
        <v>0.6</v>
      </c>
    </row>
    <row r="653" spans="1:22" ht="34.5" thickTop="1">
      <c r="A653" s="245" t="s">
        <v>1169</v>
      </c>
      <c r="B653" s="189"/>
      <c r="C653" s="189" t="s">
        <v>1226</v>
      </c>
      <c r="D653" s="189"/>
      <c r="E653" s="189" t="s">
        <v>1116</v>
      </c>
      <c r="F653" s="189" t="s">
        <v>1172</v>
      </c>
      <c r="G653" s="189" t="s">
        <v>499</v>
      </c>
      <c r="H653" s="245" t="s">
        <v>1109</v>
      </c>
      <c r="I653" s="189">
        <v>2</v>
      </c>
      <c r="J653" s="156" t="s">
        <v>507</v>
      </c>
      <c r="K653" s="216" t="s">
        <v>1169</v>
      </c>
      <c r="L653" s="216" t="s">
        <v>1226</v>
      </c>
      <c r="M653" s="138" t="s">
        <v>723</v>
      </c>
      <c r="N653" s="123">
        <v>5</v>
      </c>
      <c r="O653" s="156" t="s">
        <v>514</v>
      </c>
      <c r="P653" s="159">
        <v>35</v>
      </c>
      <c r="Q653" s="123">
        <v>1</v>
      </c>
      <c r="R653" s="123" t="s">
        <v>1144</v>
      </c>
      <c r="S653" s="159">
        <v>9.37</v>
      </c>
      <c r="T653" s="294">
        <v>2623.6</v>
      </c>
      <c r="U653" s="294">
        <v>1574.16</v>
      </c>
      <c r="V653" s="294">
        <v>0.6</v>
      </c>
    </row>
    <row r="654" spans="1:22" ht="33.75">
      <c r="A654" s="237"/>
      <c r="B654" s="190"/>
      <c r="C654" s="190"/>
      <c r="D654" s="190"/>
      <c r="E654" s="190"/>
      <c r="F654" s="190"/>
      <c r="G654" s="190"/>
      <c r="H654" s="237"/>
      <c r="I654" s="190"/>
      <c r="J654" s="21" t="s">
        <v>508</v>
      </c>
      <c r="K654" s="217"/>
      <c r="L654" s="217"/>
      <c r="M654" s="2" t="s">
        <v>1227</v>
      </c>
      <c r="N654" s="8">
        <v>9</v>
      </c>
      <c r="O654" s="21" t="s">
        <v>514</v>
      </c>
      <c r="P654" s="27">
        <v>35</v>
      </c>
      <c r="Q654" s="8">
        <v>1</v>
      </c>
      <c r="R654" s="8" t="s">
        <v>1173</v>
      </c>
      <c r="S654" s="25">
        <v>9.37</v>
      </c>
      <c r="T654" s="293">
        <v>166.425</v>
      </c>
      <c r="U654" s="293">
        <v>99.855</v>
      </c>
      <c r="V654" s="293">
        <v>0.6</v>
      </c>
    </row>
    <row r="655" spans="1:22" ht="33.75">
      <c r="A655" s="237"/>
      <c r="B655" s="190"/>
      <c r="C655" s="190"/>
      <c r="D655" s="190"/>
      <c r="E655" s="190"/>
      <c r="F655" s="190"/>
      <c r="G655" s="190"/>
      <c r="H655" s="237"/>
      <c r="I655" s="190"/>
      <c r="J655" s="21" t="s">
        <v>509</v>
      </c>
      <c r="K655" s="217"/>
      <c r="L655" s="217"/>
      <c r="M655" s="2" t="s">
        <v>724</v>
      </c>
      <c r="N655" s="8">
        <v>10</v>
      </c>
      <c r="O655" s="21" t="s">
        <v>514</v>
      </c>
      <c r="P655" s="27">
        <v>35</v>
      </c>
      <c r="Q655" s="8">
        <v>1</v>
      </c>
      <c r="R655" s="8" t="s">
        <v>1173</v>
      </c>
      <c r="S655" s="25">
        <v>9.37</v>
      </c>
      <c r="T655" s="293">
        <v>308.875</v>
      </c>
      <c r="U655" s="293">
        <v>185.325</v>
      </c>
      <c r="V655" s="293">
        <v>0.6</v>
      </c>
    </row>
    <row r="656" spans="1:22" ht="56.25">
      <c r="A656" s="237"/>
      <c r="B656" s="190"/>
      <c r="C656" s="190"/>
      <c r="D656" s="190"/>
      <c r="E656" s="190"/>
      <c r="F656" s="190"/>
      <c r="G656" s="190"/>
      <c r="H656" s="237"/>
      <c r="I656" s="190"/>
      <c r="J656" s="21" t="s">
        <v>510</v>
      </c>
      <c r="K656" s="217"/>
      <c r="L656" s="217"/>
      <c r="M656" s="2" t="s">
        <v>1228</v>
      </c>
      <c r="N656" s="8">
        <v>8</v>
      </c>
      <c r="O656" s="21" t="s">
        <v>514</v>
      </c>
      <c r="P656" s="27">
        <v>35</v>
      </c>
      <c r="Q656" s="8">
        <v>1</v>
      </c>
      <c r="R656" s="8" t="s">
        <v>1173</v>
      </c>
      <c r="S656" s="25">
        <v>9.37</v>
      </c>
      <c r="T656" s="293">
        <v>2623.6</v>
      </c>
      <c r="U656" s="293">
        <v>1574.16</v>
      </c>
      <c r="V656" s="293">
        <v>0.6</v>
      </c>
    </row>
    <row r="657" spans="1:22" ht="33.75">
      <c r="A657" s="237"/>
      <c r="B657" s="190"/>
      <c r="C657" s="190"/>
      <c r="D657" s="190"/>
      <c r="E657" s="190"/>
      <c r="F657" s="190"/>
      <c r="G657" s="190"/>
      <c r="H657" s="237"/>
      <c r="I657" s="190"/>
      <c r="J657" s="21" t="s">
        <v>511</v>
      </c>
      <c r="K657" s="217"/>
      <c r="L657" s="217"/>
      <c r="M657" s="2" t="s">
        <v>1229</v>
      </c>
      <c r="N657" s="8">
        <v>6</v>
      </c>
      <c r="O657" s="21" t="s">
        <v>514</v>
      </c>
      <c r="P657" s="27">
        <v>35</v>
      </c>
      <c r="Q657" s="8">
        <v>1</v>
      </c>
      <c r="R657" s="8" t="s">
        <v>1144</v>
      </c>
      <c r="S657" s="25">
        <v>9.37</v>
      </c>
      <c r="T657" s="293">
        <v>26236</v>
      </c>
      <c r="U657" s="293">
        <v>15741.6</v>
      </c>
      <c r="V657" s="293">
        <v>0.6</v>
      </c>
    </row>
    <row r="658" spans="1:22" ht="33.75">
      <c r="A658" s="237"/>
      <c r="B658" s="190"/>
      <c r="C658" s="190"/>
      <c r="D658" s="190"/>
      <c r="E658" s="190"/>
      <c r="F658" s="190"/>
      <c r="G658" s="190"/>
      <c r="H658" s="237"/>
      <c r="I658" s="190"/>
      <c r="J658" s="21" t="s">
        <v>512</v>
      </c>
      <c r="K658" s="217"/>
      <c r="L658" s="217"/>
      <c r="M658" s="2" t="s">
        <v>1230</v>
      </c>
      <c r="N658" s="8">
        <v>4</v>
      </c>
      <c r="O658" s="21" t="s">
        <v>514</v>
      </c>
      <c r="P658" s="27">
        <v>35</v>
      </c>
      <c r="Q658" s="8">
        <v>1</v>
      </c>
      <c r="R658" s="8" t="s">
        <v>1173</v>
      </c>
      <c r="S658" s="25">
        <v>9.37</v>
      </c>
      <c r="T658" s="293">
        <v>502597.2</v>
      </c>
      <c r="U658" s="293">
        <v>301558.32</v>
      </c>
      <c r="V658" s="293">
        <v>0.6</v>
      </c>
    </row>
    <row r="659" spans="1:22" ht="34.5" thickBot="1">
      <c r="A659" s="240"/>
      <c r="B659" s="191"/>
      <c r="C659" s="191"/>
      <c r="D659" s="191"/>
      <c r="E659" s="191"/>
      <c r="F659" s="191"/>
      <c r="G659" s="191"/>
      <c r="H659" s="240"/>
      <c r="I659" s="191"/>
      <c r="J659" s="151" t="s">
        <v>513</v>
      </c>
      <c r="K659" s="218"/>
      <c r="L659" s="218"/>
      <c r="M659" s="132" t="s">
        <v>725</v>
      </c>
      <c r="N659" s="124">
        <v>5</v>
      </c>
      <c r="O659" s="151" t="s">
        <v>514</v>
      </c>
      <c r="P659" s="170">
        <v>35</v>
      </c>
      <c r="Q659" s="124">
        <v>1</v>
      </c>
      <c r="R659" s="124" t="s">
        <v>1173</v>
      </c>
      <c r="S659" s="154">
        <v>9.37</v>
      </c>
      <c r="T659" s="155">
        <v>327.95</v>
      </c>
      <c r="U659" s="155">
        <v>196.77</v>
      </c>
      <c r="V659" s="155">
        <v>0.6</v>
      </c>
    </row>
    <row r="660" spans="1:22" ht="34.5" thickTop="1">
      <c r="A660" s="245" t="s">
        <v>1169</v>
      </c>
      <c r="B660" s="189"/>
      <c r="C660" s="189" t="s">
        <v>1226</v>
      </c>
      <c r="D660" s="189"/>
      <c r="E660" s="189" t="s">
        <v>1116</v>
      </c>
      <c r="F660" s="189" t="s">
        <v>1172</v>
      </c>
      <c r="G660" s="189" t="s">
        <v>516</v>
      </c>
      <c r="H660" s="245" t="s">
        <v>728</v>
      </c>
      <c r="I660" s="189">
        <v>2</v>
      </c>
      <c r="J660" s="156" t="s">
        <v>518</v>
      </c>
      <c r="K660" s="216" t="s">
        <v>1169</v>
      </c>
      <c r="L660" s="216" t="s">
        <v>1226</v>
      </c>
      <c r="M660" s="138" t="s">
        <v>723</v>
      </c>
      <c r="N660" s="123">
        <v>5</v>
      </c>
      <c r="O660" s="156" t="s">
        <v>464</v>
      </c>
      <c r="P660" s="159">
        <v>29</v>
      </c>
      <c r="Q660" s="123">
        <v>1</v>
      </c>
      <c r="R660" s="123" t="s">
        <v>1144</v>
      </c>
      <c r="S660" s="159">
        <v>5.28</v>
      </c>
      <c r="T660" s="294">
        <v>1224.96</v>
      </c>
      <c r="U660" s="294">
        <v>734.976</v>
      </c>
      <c r="V660" s="294">
        <v>0.6</v>
      </c>
    </row>
    <row r="661" spans="1:22" ht="33.75">
      <c r="A661" s="237"/>
      <c r="B661" s="190"/>
      <c r="C661" s="190"/>
      <c r="D661" s="190"/>
      <c r="E661" s="190"/>
      <c r="F661" s="190"/>
      <c r="G661" s="190"/>
      <c r="H661" s="237"/>
      <c r="I661" s="190"/>
      <c r="J661" s="21" t="s">
        <v>519</v>
      </c>
      <c r="K661" s="217"/>
      <c r="L661" s="217"/>
      <c r="M661" s="2" t="s">
        <v>1227</v>
      </c>
      <c r="N661" s="8">
        <v>9</v>
      </c>
      <c r="O661" s="21" t="s">
        <v>464</v>
      </c>
      <c r="P661" s="27">
        <v>29</v>
      </c>
      <c r="Q661" s="8">
        <v>1</v>
      </c>
      <c r="R661" s="8" t="s">
        <v>1173</v>
      </c>
      <c r="S661" s="25">
        <v>5.28</v>
      </c>
      <c r="T661" s="293">
        <v>78.59</v>
      </c>
      <c r="U661" s="293">
        <v>47.154</v>
      </c>
      <c r="V661" s="293">
        <v>0.6</v>
      </c>
    </row>
    <row r="662" spans="1:22" ht="33.75">
      <c r="A662" s="237"/>
      <c r="B662" s="190"/>
      <c r="C662" s="190"/>
      <c r="D662" s="190"/>
      <c r="E662" s="190"/>
      <c r="F662" s="190"/>
      <c r="G662" s="190"/>
      <c r="H662" s="237"/>
      <c r="I662" s="190"/>
      <c r="J662" s="21" t="s">
        <v>520</v>
      </c>
      <c r="K662" s="217"/>
      <c r="L662" s="217"/>
      <c r="M662" s="2" t="s">
        <v>724</v>
      </c>
      <c r="N662" s="8">
        <v>10</v>
      </c>
      <c r="O662" s="21" t="s">
        <v>464</v>
      </c>
      <c r="P662" s="27">
        <v>29</v>
      </c>
      <c r="Q662" s="8">
        <v>1</v>
      </c>
      <c r="R662" s="8" t="s">
        <v>1173</v>
      </c>
      <c r="S662" s="25">
        <v>5.28</v>
      </c>
      <c r="T662" s="293">
        <v>196.62</v>
      </c>
      <c r="U662" s="293">
        <v>117.97199999999998</v>
      </c>
      <c r="V662" s="293">
        <v>0.6</v>
      </c>
    </row>
    <row r="663" spans="1:22" ht="56.25">
      <c r="A663" s="237"/>
      <c r="B663" s="190"/>
      <c r="C663" s="190"/>
      <c r="D663" s="190"/>
      <c r="E663" s="190"/>
      <c r="F663" s="190"/>
      <c r="G663" s="190"/>
      <c r="H663" s="237"/>
      <c r="I663" s="190"/>
      <c r="J663" s="21" t="s">
        <v>521</v>
      </c>
      <c r="K663" s="217"/>
      <c r="L663" s="217"/>
      <c r="M663" s="2" t="s">
        <v>1228</v>
      </c>
      <c r="N663" s="8">
        <v>8</v>
      </c>
      <c r="O663" s="21" t="s">
        <v>464</v>
      </c>
      <c r="P663" s="27">
        <v>29</v>
      </c>
      <c r="Q663" s="8">
        <v>1</v>
      </c>
      <c r="R663" s="8" t="s">
        <v>1173</v>
      </c>
      <c r="S663" s="25">
        <v>5.28</v>
      </c>
      <c r="T663" s="293">
        <v>1224.96</v>
      </c>
      <c r="U663" s="293">
        <v>734.976</v>
      </c>
      <c r="V663" s="293">
        <v>0.6</v>
      </c>
    </row>
    <row r="664" spans="1:22" ht="33.75">
      <c r="A664" s="237"/>
      <c r="B664" s="190"/>
      <c r="C664" s="190"/>
      <c r="D664" s="190"/>
      <c r="E664" s="190"/>
      <c r="F664" s="190"/>
      <c r="G664" s="190"/>
      <c r="H664" s="237"/>
      <c r="I664" s="190"/>
      <c r="J664" s="21" t="s">
        <v>522</v>
      </c>
      <c r="K664" s="217"/>
      <c r="L664" s="217"/>
      <c r="M664" s="2" t="s">
        <v>1229</v>
      </c>
      <c r="N664" s="8">
        <v>6</v>
      </c>
      <c r="O664" s="21" t="s">
        <v>464</v>
      </c>
      <c r="P664" s="27">
        <v>29</v>
      </c>
      <c r="Q664" s="8">
        <v>1</v>
      </c>
      <c r="R664" s="8" t="s">
        <v>1144</v>
      </c>
      <c r="S664" s="25">
        <v>5.28</v>
      </c>
      <c r="T664" s="293">
        <v>12249.6</v>
      </c>
      <c r="U664" s="293">
        <v>7349.76</v>
      </c>
      <c r="V664" s="293">
        <v>0.6</v>
      </c>
    </row>
    <row r="665" spans="1:22" ht="33.75">
      <c r="A665" s="237"/>
      <c r="B665" s="190"/>
      <c r="C665" s="190"/>
      <c r="D665" s="190"/>
      <c r="E665" s="190"/>
      <c r="F665" s="190"/>
      <c r="G665" s="190"/>
      <c r="H665" s="237"/>
      <c r="I665" s="190"/>
      <c r="J665" s="21" t="s">
        <v>523</v>
      </c>
      <c r="K665" s="217"/>
      <c r="L665" s="217"/>
      <c r="M665" s="2" t="s">
        <v>1230</v>
      </c>
      <c r="N665" s="8">
        <v>4</v>
      </c>
      <c r="O665" s="21" t="s">
        <v>464</v>
      </c>
      <c r="P665" s="27">
        <v>29</v>
      </c>
      <c r="Q665" s="8">
        <v>1</v>
      </c>
      <c r="R665" s="8" t="s">
        <v>1173</v>
      </c>
      <c r="S665" s="25">
        <v>5.28</v>
      </c>
      <c r="T665" s="293">
        <v>414539.92</v>
      </c>
      <c r="U665" s="293">
        <v>248723.952</v>
      </c>
      <c r="V665" s="293">
        <v>0.6</v>
      </c>
    </row>
    <row r="666" spans="1:22" ht="34.5" thickBot="1">
      <c r="A666" s="240"/>
      <c r="B666" s="191"/>
      <c r="C666" s="191"/>
      <c r="D666" s="191"/>
      <c r="E666" s="191"/>
      <c r="F666" s="191"/>
      <c r="G666" s="191"/>
      <c r="H666" s="240"/>
      <c r="I666" s="191"/>
      <c r="J666" s="151" t="s">
        <v>524</v>
      </c>
      <c r="K666" s="218"/>
      <c r="L666" s="218"/>
      <c r="M666" s="132" t="s">
        <v>725</v>
      </c>
      <c r="N666" s="124">
        <v>5</v>
      </c>
      <c r="O666" s="151" t="s">
        <v>464</v>
      </c>
      <c r="P666" s="170">
        <v>29</v>
      </c>
      <c r="Q666" s="124">
        <v>1</v>
      </c>
      <c r="R666" s="124" t="s">
        <v>1173</v>
      </c>
      <c r="S666" s="154">
        <v>5.28</v>
      </c>
      <c r="T666" s="155">
        <v>153.12</v>
      </c>
      <c r="U666" s="155">
        <v>91.872</v>
      </c>
      <c r="V666" s="155">
        <v>0.6</v>
      </c>
    </row>
    <row r="667" spans="1:22" ht="34.5" thickTop="1">
      <c r="A667" s="245" t="s">
        <v>1169</v>
      </c>
      <c r="B667" s="189"/>
      <c r="C667" s="189" t="s">
        <v>1226</v>
      </c>
      <c r="D667" s="189"/>
      <c r="E667" s="189" t="s">
        <v>1116</v>
      </c>
      <c r="F667" s="189" t="s">
        <v>1172</v>
      </c>
      <c r="G667" s="189" t="s">
        <v>517</v>
      </c>
      <c r="H667" s="245" t="s">
        <v>1110</v>
      </c>
      <c r="I667" s="189">
        <v>2</v>
      </c>
      <c r="J667" s="156" t="s">
        <v>525</v>
      </c>
      <c r="K667" s="216" t="s">
        <v>1169</v>
      </c>
      <c r="L667" s="216" t="s">
        <v>1226</v>
      </c>
      <c r="M667" s="138" t="s">
        <v>723</v>
      </c>
      <c r="N667" s="123">
        <v>5</v>
      </c>
      <c r="O667" s="156" t="s">
        <v>515</v>
      </c>
      <c r="P667" s="159">
        <v>11</v>
      </c>
      <c r="Q667" s="123">
        <v>1</v>
      </c>
      <c r="R667" s="123" t="s">
        <v>1144</v>
      </c>
      <c r="S667" s="159">
        <v>5.28</v>
      </c>
      <c r="T667" s="294">
        <v>464.64</v>
      </c>
      <c r="U667" s="294">
        <v>278.784</v>
      </c>
      <c r="V667" s="294">
        <v>0.6</v>
      </c>
    </row>
    <row r="668" spans="1:22" ht="33.75">
      <c r="A668" s="237"/>
      <c r="B668" s="190"/>
      <c r="C668" s="190"/>
      <c r="D668" s="190"/>
      <c r="E668" s="190"/>
      <c r="F668" s="190"/>
      <c r="G668" s="190"/>
      <c r="H668" s="237"/>
      <c r="I668" s="190"/>
      <c r="J668" s="21" t="s">
        <v>526</v>
      </c>
      <c r="K668" s="217"/>
      <c r="L668" s="217"/>
      <c r="M668" s="2" t="s">
        <v>1227</v>
      </c>
      <c r="N668" s="8">
        <v>9</v>
      </c>
      <c r="O668" s="21" t="s">
        <v>515</v>
      </c>
      <c r="P668" s="27">
        <v>11</v>
      </c>
      <c r="Q668" s="8">
        <v>1</v>
      </c>
      <c r="R668" s="8" t="s">
        <v>1173</v>
      </c>
      <c r="S668" s="25">
        <v>5.28</v>
      </c>
      <c r="T668" s="293">
        <v>29.81</v>
      </c>
      <c r="U668" s="293">
        <v>17.886</v>
      </c>
      <c r="V668" s="293">
        <v>0.6</v>
      </c>
    </row>
    <row r="669" spans="1:22" ht="33.75">
      <c r="A669" s="237"/>
      <c r="B669" s="190"/>
      <c r="C669" s="190"/>
      <c r="D669" s="190"/>
      <c r="E669" s="190"/>
      <c r="F669" s="190"/>
      <c r="G669" s="190"/>
      <c r="H669" s="237"/>
      <c r="I669" s="190"/>
      <c r="J669" s="21" t="s">
        <v>527</v>
      </c>
      <c r="K669" s="217"/>
      <c r="L669" s="217"/>
      <c r="M669" s="2" t="s">
        <v>724</v>
      </c>
      <c r="N669" s="8">
        <v>10</v>
      </c>
      <c r="O669" s="21" t="s">
        <v>515</v>
      </c>
      <c r="P669" s="27">
        <v>11</v>
      </c>
      <c r="Q669" s="8">
        <v>1</v>
      </c>
      <c r="R669" s="8" t="s">
        <v>1173</v>
      </c>
      <c r="S669" s="25">
        <v>5.28</v>
      </c>
      <c r="T669" s="293">
        <v>74.58</v>
      </c>
      <c r="U669" s="293">
        <v>44.748</v>
      </c>
      <c r="V669" s="293">
        <v>0.6</v>
      </c>
    </row>
    <row r="670" spans="1:22" ht="56.25">
      <c r="A670" s="237"/>
      <c r="B670" s="190"/>
      <c r="C670" s="190"/>
      <c r="D670" s="190"/>
      <c r="E670" s="190"/>
      <c r="F670" s="190"/>
      <c r="G670" s="190"/>
      <c r="H670" s="237"/>
      <c r="I670" s="190"/>
      <c r="J670" s="21" t="s">
        <v>528</v>
      </c>
      <c r="K670" s="217"/>
      <c r="L670" s="217"/>
      <c r="M670" s="2" t="s">
        <v>1228</v>
      </c>
      <c r="N670" s="8">
        <v>8</v>
      </c>
      <c r="O670" s="21" t="s">
        <v>515</v>
      </c>
      <c r="P670" s="27">
        <v>11</v>
      </c>
      <c r="Q670" s="8">
        <v>1</v>
      </c>
      <c r="R670" s="8" t="s">
        <v>1173</v>
      </c>
      <c r="S670" s="25">
        <v>5.28</v>
      </c>
      <c r="T670" s="293">
        <v>464.64</v>
      </c>
      <c r="U670" s="293">
        <v>278.784</v>
      </c>
      <c r="V670" s="293">
        <v>0.6</v>
      </c>
    </row>
    <row r="671" spans="1:22" ht="33.75">
      <c r="A671" s="237"/>
      <c r="B671" s="190"/>
      <c r="C671" s="190"/>
      <c r="D671" s="190"/>
      <c r="E671" s="190"/>
      <c r="F671" s="190"/>
      <c r="G671" s="190"/>
      <c r="H671" s="237"/>
      <c r="I671" s="190"/>
      <c r="J671" s="21" t="s">
        <v>529</v>
      </c>
      <c r="K671" s="217"/>
      <c r="L671" s="217"/>
      <c r="M671" s="2" t="s">
        <v>1229</v>
      </c>
      <c r="N671" s="8">
        <v>6</v>
      </c>
      <c r="O671" s="21" t="s">
        <v>515</v>
      </c>
      <c r="P671" s="27">
        <v>11</v>
      </c>
      <c r="Q671" s="8">
        <v>1</v>
      </c>
      <c r="R671" s="8" t="s">
        <v>1144</v>
      </c>
      <c r="S671" s="25">
        <v>5.28</v>
      </c>
      <c r="T671" s="293">
        <v>4646.4</v>
      </c>
      <c r="U671" s="293">
        <v>2787.84</v>
      </c>
      <c r="V671" s="293">
        <v>0.6</v>
      </c>
    </row>
    <row r="672" spans="1:22" ht="33.75">
      <c r="A672" s="237"/>
      <c r="B672" s="190"/>
      <c r="C672" s="190"/>
      <c r="D672" s="190"/>
      <c r="E672" s="190"/>
      <c r="F672" s="190"/>
      <c r="G672" s="190"/>
      <c r="H672" s="237"/>
      <c r="I672" s="190"/>
      <c r="J672" s="21" t="s">
        <v>530</v>
      </c>
      <c r="K672" s="217"/>
      <c r="L672" s="217"/>
      <c r="M672" s="2" t="s">
        <v>1230</v>
      </c>
      <c r="N672" s="8">
        <v>4</v>
      </c>
      <c r="O672" s="21" t="s">
        <v>515</v>
      </c>
      <c r="P672" s="27">
        <v>11</v>
      </c>
      <c r="Q672" s="8">
        <v>1</v>
      </c>
      <c r="R672" s="8" t="s">
        <v>1173</v>
      </c>
      <c r="S672" s="25">
        <v>5.28</v>
      </c>
      <c r="T672" s="293">
        <v>157239.28</v>
      </c>
      <c r="U672" s="293">
        <v>94343.568</v>
      </c>
      <c r="V672" s="293">
        <v>0.6</v>
      </c>
    </row>
    <row r="673" spans="1:22" ht="34.5" thickBot="1">
      <c r="A673" s="240"/>
      <c r="B673" s="191"/>
      <c r="C673" s="191"/>
      <c r="D673" s="191"/>
      <c r="E673" s="191"/>
      <c r="F673" s="191"/>
      <c r="G673" s="191"/>
      <c r="H673" s="240"/>
      <c r="I673" s="191"/>
      <c r="J673" s="151" t="s">
        <v>531</v>
      </c>
      <c r="K673" s="218"/>
      <c r="L673" s="218"/>
      <c r="M673" s="132" t="s">
        <v>725</v>
      </c>
      <c r="N673" s="124">
        <v>5</v>
      </c>
      <c r="O673" s="151" t="s">
        <v>515</v>
      </c>
      <c r="P673" s="170">
        <v>11</v>
      </c>
      <c r="Q673" s="124">
        <v>1</v>
      </c>
      <c r="R673" s="124" t="s">
        <v>1173</v>
      </c>
      <c r="S673" s="154">
        <v>5.28</v>
      </c>
      <c r="T673" s="155">
        <v>58.08</v>
      </c>
      <c r="U673" s="155">
        <v>34.848</v>
      </c>
      <c r="V673" s="155">
        <v>0.6</v>
      </c>
    </row>
    <row r="674" spans="1:22" ht="34.5" thickTop="1">
      <c r="A674" s="245" t="s">
        <v>1169</v>
      </c>
      <c r="B674" s="189"/>
      <c r="C674" s="189" t="s">
        <v>1226</v>
      </c>
      <c r="D674" s="189"/>
      <c r="E674" s="189" t="s">
        <v>1116</v>
      </c>
      <c r="F674" s="189" t="s">
        <v>1172</v>
      </c>
      <c r="G674" s="189" t="s">
        <v>532</v>
      </c>
      <c r="H674" s="245" t="s">
        <v>729</v>
      </c>
      <c r="I674" s="189">
        <v>3</v>
      </c>
      <c r="J674" s="156" t="s">
        <v>548</v>
      </c>
      <c r="K674" s="216" t="s">
        <v>1169</v>
      </c>
      <c r="L674" s="216" t="s">
        <v>1226</v>
      </c>
      <c r="M674" s="138" t="s">
        <v>1231</v>
      </c>
      <c r="N674" s="123">
        <v>5</v>
      </c>
      <c r="O674" s="156" t="s">
        <v>460</v>
      </c>
      <c r="P674" s="159">
        <v>155</v>
      </c>
      <c r="Q674" s="123">
        <v>1</v>
      </c>
      <c r="R674" s="123" t="s">
        <v>1144</v>
      </c>
      <c r="S674" s="159">
        <v>9.37</v>
      </c>
      <c r="T674" s="294">
        <v>11618.8</v>
      </c>
      <c r="U674" s="294">
        <v>6971.28</v>
      </c>
      <c r="V674" s="294">
        <v>0.6</v>
      </c>
    </row>
    <row r="675" spans="1:22" ht="33.75">
      <c r="A675" s="237"/>
      <c r="B675" s="190"/>
      <c r="C675" s="190"/>
      <c r="D675" s="190"/>
      <c r="E675" s="190"/>
      <c r="F675" s="190"/>
      <c r="G675" s="190"/>
      <c r="H675" s="237"/>
      <c r="I675" s="190"/>
      <c r="J675" s="21" t="s">
        <v>549</v>
      </c>
      <c r="K675" s="217"/>
      <c r="L675" s="217"/>
      <c r="M675" s="2" t="s">
        <v>1232</v>
      </c>
      <c r="N675" s="8">
        <v>9</v>
      </c>
      <c r="O675" s="21" t="s">
        <v>460</v>
      </c>
      <c r="P675" s="27">
        <v>155</v>
      </c>
      <c r="Q675" s="8">
        <v>1</v>
      </c>
      <c r="R675" s="8" t="s">
        <v>1173</v>
      </c>
      <c r="S675" s="25">
        <v>9.37</v>
      </c>
      <c r="T675" s="293">
        <v>1051.675</v>
      </c>
      <c r="U675" s="293">
        <v>631.005</v>
      </c>
      <c r="V675" s="293">
        <v>0.6</v>
      </c>
    </row>
    <row r="676" spans="1:22" ht="33.75">
      <c r="A676" s="237"/>
      <c r="B676" s="190"/>
      <c r="C676" s="190"/>
      <c r="D676" s="190"/>
      <c r="E676" s="190"/>
      <c r="F676" s="190"/>
      <c r="G676" s="190"/>
      <c r="H676" s="237"/>
      <c r="I676" s="190"/>
      <c r="J676" s="21" t="s">
        <v>550</v>
      </c>
      <c r="K676" s="217"/>
      <c r="L676" s="217"/>
      <c r="M676" s="2" t="s">
        <v>730</v>
      </c>
      <c r="N676" s="8">
        <v>9</v>
      </c>
      <c r="O676" s="21" t="s">
        <v>460</v>
      </c>
      <c r="P676" s="27">
        <v>155</v>
      </c>
      <c r="Q676" s="8">
        <v>1</v>
      </c>
      <c r="R676" s="8" t="s">
        <v>1173</v>
      </c>
      <c r="S676" s="25">
        <v>9.37</v>
      </c>
      <c r="T676" s="293">
        <v>12703.8</v>
      </c>
      <c r="U676" s="293">
        <v>7622.28</v>
      </c>
      <c r="V676" s="293">
        <v>0.6</v>
      </c>
    </row>
    <row r="677" spans="1:22" ht="34.5" thickBot="1">
      <c r="A677" s="240"/>
      <c r="B677" s="191"/>
      <c r="C677" s="191"/>
      <c r="D677" s="191"/>
      <c r="E677" s="191"/>
      <c r="F677" s="191"/>
      <c r="G677" s="191"/>
      <c r="H677" s="240"/>
      <c r="I677" s="191"/>
      <c r="J677" s="151" t="s">
        <v>551</v>
      </c>
      <c r="K677" s="218"/>
      <c r="L677" s="218"/>
      <c r="M677" s="132" t="s">
        <v>731</v>
      </c>
      <c r="N677" s="124">
        <v>10</v>
      </c>
      <c r="O677" s="151" t="s">
        <v>460</v>
      </c>
      <c r="P677" s="154">
        <v>155</v>
      </c>
      <c r="Q677" s="124">
        <v>1</v>
      </c>
      <c r="R677" s="124" t="s">
        <v>1173</v>
      </c>
      <c r="S677" s="154">
        <v>9.37</v>
      </c>
      <c r="T677" s="155">
        <v>3546.4</v>
      </c>
      <c r="U677" s="155">
        <v>2127.84</v>
      </c>
      <c r="V677" s="155">
        <v>0.6</v>
      </c>
    </row>
    <row r="678" spans="1:22" ht="34.5" thickTop="1">
      <c r="A678" s="245" t="s">
        <v>1169</v>
      </c>
      <c r="B678" s="189"/>
      <c r="C678" s="189" t="s">
        <v>1226</v>
      </c>
      <c r="D678" s="189"/>
      <c r="E678" s="189" t="s">
        <v>1116</v>
      </c>
      <c r="F678" s="189" t="s">
        <v>1172</v>
      </c>
      <c r="G678" s="189" t="s">
        <v>533</v>
      </c>
      <c r="H678" s="245" t="s">
        <v>732</v>
      </c>
      <c r="I678" s="189">
        <v>3</v>
      </c>
      <c r="J678" s="156" t="s">
        <v>544</v>
      </c>
      <c r="K678" s="216" t="s">
        <v>1169</v>
      </c>
      <c r="L678" s="216" t="s">
        <v>1226</v>
      </c>
      <c r="M678" s="138" t="s">
        <v>1231</v>
      </c>
      <c r="N678" s="123">
        <v>5</v>
      </c>
      <c r="O678" s="156" t="s">
        <v>461</v>
      </c>
      <c r="P678" s="159">
        <v>6</v>
      </c>
      <c r="Q678" s="123">
        <v>1</v>
      </c>
      <c r="R678" s="123" t="s">
        <v>1144</v>
      </c>
      <c r="S678" s="159">
        <v>9.37</v>
      </c>
      <c r="T678" s="294">
        <v>449.76</v>
      </c>
      <c r="U678" s="294">
        <v>269.856</v>
      </c>
      <c r="V678" s="294">
        <v>0.6</v>
      </c>
    </row>
    <row r="679" spans="1:22" ht="33.75">
      <c r="A679" s="237"/>
      <c r="B679" s="190"/>
      <c r="C679" s="190"/>
      <c r="D679" s="190"/>
      <c r="E679" s="190"/>
      <c r="F679" s="190"/>
      <c r="G679" s="190"/>
      <c r="H679" s="237"/>
      <c r="I679" s="190"/>
      <c r="J679" s="21" t="s">
        <v>545</v>
      </c>
      <c r="K679" s="217"/>
      <c r="L679" s="217"/>
      <c r="M679" s="2" t="s">
        <v>1232</v>
      </c>
      <c r="N679" s="8">
        <v>9</v>
      </c>
      <c r="O679" s="21" t="s">
        <v>461</v>
      </c>
      <c r="P679" s="27">
        <v>6</v>
      </c>
      <c r="Q679" s="8">
        <v>1</v>
      </c>
      <c r="R679" s="8" t="s">
        <v>1173</v>
      </c>
      <c r="S679" s="25">
        <v>9.37</v>
      </c>
      <c r="T679" s="293">
        <v>40.71</v>
      </c>
      <c r="U679" s="293">
        <v>24.426</v>
      </c>
      <c r="V679" s="293">
        <v>0.6</v>
      </c>
    </row>
    <row r="680" spans="1:22" ht="33.75">
      <c r="A680" s="237"/>
      <c r="B680" s="190"/>
      <c r="C680" s="190"/>
      <c r="D680" s="190"/>
      <c r="E680" s="190"/>
      <c r="F680" s="190"/>
      <c r="G680" s="190"/>
      <c r="H680" s="237"/>
      <c r="I680" s="190"/>
      <c r="J680" s="21" t="s">
        <v>546</v>
      </c>
      <c r="K680" s="217"/>
      <c r="L680" s="217"/>
      <c r="M680" s="2" t="s">
        <v>730</v>
      </c>
      <c r="N680" s="8">
        <v>9</v>
      </c>
      <c r="O680" s="21" t="s">
        <v>461</v>
      </c>
      <c r="P680" s="27">
        <v>6</v>
      </c>
      <c r="Q680" s="8">
        <v>1</v>
      </c>
      <c r="R680" s="8" t="s">
        <v>1173</v>
      </c>
      <c r="S680" s="25">
        <v>9.37</v>
      </c>
      <c r="T680" s="293">
        <v>491.76</v>
      </c>
      <c r="U680" s="293">
        <v>295.056</v>
      </c>
      <c r="V680" s="293">
        <v>0.6</v>
      </c>
    </row>
    <row r="681" spans="1:22" ht="34.5" thickBot="1">
      <c r="A681" s="240"/>
      <c r="B681" s="191"/>
      <c r="C681" s="191"/>
      <c r="D681" s="191"/>
      <c r="E681" s="191"/>
      <c r="F681" s="191"/>
      <c r="G681" s="191"/>
      <c r="H681" s="240"/>
      <c r="I681" s="191"/>
      <c r="J681" s="151" t="s">
        <v>547</v>
      </c>
      <c r="K681" s="218"/>
      <c r="L681" s="218"/>
      <c r="M681" s="132" t="s">
        <v>731</v>
      </c>
      <c r="N681" s="124">
        <v>10</v>
      </c>
      <c r="O681" s="151" t="s">
        <v>461</v>
      </c>
      <c r="P681" s="154">
        <v>6</v>
      </c>
      <c r="Q681" s="124">
        <v>1</v>
      </c>
      <c r="R681" s="124" t="s">
        <v>1173</v>
      </c>
      <c r="S681" s="154">
        <v>9.37</v>
      </c>
      <c r="T681" s="155">
        <v>137.28</v>
      </c>
      <c r="U681" s="155">
        <v>82.368</v>
      </c>
      <c r="V681" s="155">
        <v>0.6</v>
      </c>
    </row>
    <row r="682" spans="1:22" ht="45.75" thickTop="1">
      <c r="A682" s="245" t="s">
        <v>1169</v>
      </c>
      <c r="B682" s="189"/>
      <c r="C682" s="189" t="s">
        <v>1226</v>
      </c>
      <c r="D682" s="189"/>
      <c r="E682" s="189" t="s">
        <v>1116</v>
      </c>
      <c r="F682" s="189" t="s">
        <v>1172</v>
      </c>
      <c r="G682" s="189" t="s">
        <v>534</v>
      </c>
      <c r="H682" s="245" t="s">
        <v>733</v>
      </c>
      <c r="I682" s="189">
        <v>3</v>
      </c>
      <c r="J682" s="156" t="s">
        <v>540</v>
      </c>
      <c r="K682" s="216" t="s">
        <v>1169</v>
      </c>
      <c r="L682" s="216" t="s">
        <v>1226</v>
      </c>
      <c r="M682" s="138" t="s">
        <v>1231</v>
      </c>
      <c r="N682" s="123">
        <v>5</v>
      </c>
      <c r="O682" s="156" t="s">
        <v>462</v>
      </c>
      <c r="P682" s="159">
        <v>370</v>
      </c>
      <c r="Q682" s="123">
        <v>1</v>
      </c>
      <c r="R682" s="123" t="s">
        <v>1144</v>
      </c>
      <c r="S682" s="159">
        <v>5.28</v>
      </c>
      <c r="T682" s="294">
        <v>15628.8</v>
      </c>
      <c r="U682" s="294">
        <v>9377.28</v>
      </c>
      <c r="V682" s="294">
        <v>0.6</v>
      </c>
    </row>
    <row r="683" spans="1:22" ht="45">
      <c r="A683" s="237"/>
      <c r="B683" s="190"/>
      <c r="C683" s="190"/>
      <c r="D683" s="190"/>
      <c r="E683" s="190"/>
      <c r="F683" s="190"/>
      <c r="G683" s="190"/>
      <c r="H683" s="237"/>
      <c r="I683" s="190"/>
      <c r="J683" s="21" t="s">
        <v>541</v>
      </c>
      <c r="K683" s="217"/>
      <c r="L683" s="217"/>
      <c r="M683" s="2" t="s">
        <v>1232</v>
      </c>
      <c r="N683" s="8">
        <v>9</v>
      </c>
      <c r="O683" s="21" t="s">
        <v>462</v>
      </c>
      <c r="P683" s="27">
        <v>370</v>
      </c>
      <c r="Q683" s="8">
        <v>1</v>
      </c>
      <c r="R683" s="8" t="s">
        <v>1173</v>
      </c>
      <c r="S683" s="25">
        <v>5.28</v>
      </c>
      <c r="T683" s="293">
        <v>1753.8</v>
      </c>
      <c r="U683" s="293">
        <v>1052.28</v>
      </c>
      <c r="V683" s="293">
        <v>0.6</v>
      </c>
    </row>
    <row r="684" spans="1:22" ht="45">
      <c r="A684" s="237"/>
      <c r="B684" s="190"/>
      <c r="C684" s="190"/>
      <c r="D684" s="190"/>
      <c r="E684" s="190"/>
      <c r="F684" s="190"/>
      <c r="G684" s="190"/>
      <c r="H684" s="237"/>
      <c r="I684" s="190"/>
      <c r="J684" s="21" t="s">
        <v>542</v>
      </c>
      <c r="K684" s="217"/>
      <c r="L684" s="217"/>
      <c r="M684" s="2" t="s">
        <v>730</v>
      </c>
      <c r="N684" s="8">
        <v>9</v>
      </c>
      <c r="O684" s="21" t="s">
        <v>462</v>
      </c>
      <c r="P684" s="27">
        <v>370</v>
      </c>
      <c r="Q684" s="8">
        <v>1</v>
      </c>
      <c r="R684" s="8" t="s">
        <v>1173</v>
      </c>
      <c r="S684" s="25">
        <v>5.28</v>
      </c>
      <c r="T684" s="293">
        <v>18218.8</v>
      </c>
      <c r="U684" s="293">
        <v>10931.28</v>
      </c>
      <c r="V684" s="293">
        <v>0.6</v>
      </c>
    </row>
    <row r="685" spans="1:22" ht="45.75" thickBot="1">
      <c r="A685" s="240"/>
      <c r="B685" s="191"/>
      <c r="C685" s="191"/>
      <c r="D685" s="191"/>
      <c r="E685" s="191"/>
      <c r="F685" s="191"/>
      <c r="G685" s="191"/>
      <c r="H685" s="240"/>
      <c r="I685" s="191"/>
      <c r="J685" s="151" t="s">
        <v>543</v>
      </c>
      <c r="K685" s="218"/>
      <c r="L685" s="218"/>
      <c r="M685" s="132" t="s">
        <v>731</v>
      </c>
      <c r="N685" s="124">
        <v>10</v>
      </c>
      <c r="O685" s="151" t="s">
        <v>462</v>
      </c>
      <c r="P685" s="154">
        <v>370</v>
      </c>
      <c r="Q685" s="124">
        <v>1</v>
      </c>
      <c r="R685" s="124" t="s">
        <v>1173</v>
      </c>
      <c r="S685" s="154">
        <v>5.28</v>
      </c>
      <c r="T685" s="155">
        <v>5439</v>
      </c>
      <c r="U685" s="155">
        <v>3263.4</v>
      </c>
      <c r="V685" s="155">
        <v>0.6</v>
      </c>
    </row>
    <row r="686" spans="1:22" ht="45.75" thickTop="1">
      <c r="A686" s="245" t="s">
        <v>1169</v>
      </c>
      <c r="B686" s="189"/>
      <c r="C686" s="189" t="s">
        <v>1226</v>
      </c>
      <c r="D686" s="189"/>
      <c r="E686" s="189" t="s">
        <v>1116</v>
      </c>
      <c r="F686" s="189" t="s">
        <v>1172</v>
      </c>
      <c r="G686" s="189" t="s">
        <v>535</v>
      </c>
      <c r="H686" s="245" t="s">
        <v>734</v>
      </c>
      <c r="I686" s="189">
        <v>3</v>
      </c>
      <c r="J686" s="156" t="s">
        <v>536</v>
      </c>
      <c r="K686" s="216" t="s">
        <v>1169</v>
      </c>
      <c r="L686" s="216" t="s">
        <v>1226</v>
      </c>
      <c r="M686" s="138" t="s">
        <v>1231</v>
      </c>
      <c r="N686" s="123">
        <v>5</v>
      </c>
      <c r="O686" s="156" t="s">
        <v>463</v>
      </c>
      <c r="P686" s="159">
        <v>46</v>
      </c>
      <c r="Q686" s="123">
        <v>1</v>
      </c>
      <c r="R686" s="123" t="s">
        <v>1144</v>
      </c>
      <c r="S686" s="159">
        <v>5.28</v>
      </c>
      <c r="T686" s="294">
        <v>1943.04</v>
      </c>
      <c r="U686" s="294">
        <v>1165.824</v>
      </c>
      <c r="V686" s="294">
        <v>0.6</v>
      </c>
    </row>
    <row r="687" spans="1:22" ht="45">
      <c r="A687" s="237"/>
      <c r="B687" s="190"/>
      <c r="C687" s="190"/>
      <c r="D687" s="190"/>
      <c r="E687" s="190"/>
      <c r="F687" s="190"/>
      <c r="G687" s="190"/>
      <c r="H687" s="237"/>
      <c r="I687" s="190"/>
      <c r="J687" s="21" t="s">
        <v>537</v>
      </c>
      <c r="K687" s="217"/>
      <c r="L687" s="217"/>
      <c r="M687" s="2" t="s">
        <v>1232</v>
      </c>
      <c r="N687" s="8">
        <v>9</v>
      </c>
      <c r="O687" s="21" t="s">
        <v>463</v>
      </c>
      <c r="P687" s="27">
        <v>46</v>
      </c>
      <c r="Q687" s="8">
        <v>1</v>
      </c>
      <c r="R687" s="8" t="s">
        <v>1173</v>
      </c>
      <c r="S687" s="25">
        <v>5.28</v>
      </c>
      <c r="T687" s="293">
        <v>218.04</v>
      </c>
      <c r="U687" s="293">
        <v>130.824</v>
      </c>
      <c r="V687" s="293">
        <v>0.6</v>
      </c>
    </row>
    <row r="688" spans="1:22" ht="45">
      <c r="A688" s="237"/>
      <c r="B688" s="190"/>
      <c r="C688" s="190"/>
      <c r="D688" s="190"/>
      <c r="E688" s="190"/>
      <c r="F688" s="190"/>
      <c r="G688" s="190"/>
      <c r="H688" s="237"/>
      <c r="I688" s="190"/>
      <c r="J688" s="21" t="s">
        <v>538</v>
      </c>
      <c r="K688" s="217"/>
      <c r="L688" s="217"/>
      <c r="M688" s="2" t="s">
        <v>730</v>
      </c>
      <c r="N688" s="8">
        <v>9</v>
      </c>
      <c r="O688" s="21" t="s">
        <v>463</v>
      </c>
      <c r="P688" s="27">
        <v>46</v>
      </c>
      <c r="Q688" s="8">
        <v>1</v>
      </c>
      <c r="R688" s="8" t="s">
        <v>1173</v>
      </c>
      <c r="S688" s="25">
        <v>5.28</v>
      </c>
      <c r="T688" s="293">
        <v>2265.04</v>
      </c>
      <c r="U688" s="293">
        <v>1359.024</v>
      </c>
      <c r="V688" s="293">
        <v>0.6</v>
      </c>
    </row>
    <row r="689" spans="1:22" ht="45.75" thickBot="1">
      <c r="A689" s="240"/>
      <c r="B689" s="191"/>
      <c r="C689" s="191"/>
      <c r="D689" s="191"/>
      <c r="E689" s="191"/>
      <c r="F689" s="191"/>
      <c r="G689" s="191"/>
      <c r="H689" s="240"/>
      <c r="I689" s="191"/>
      <c r="J689" s="151" t="s">
        <v>539</v>
      </c>
      <c r="K689" s="218"/>
      <c r="L689" s="218"/>
      <c r="M689" s="132" t="s">
        <v>731</v>
      </c>
      <c r="N689" s="124">
        <v>10</v>
      </c>
      <c r="O689" s="151" t="s">
        <v>463</v>
      </c>
      <c r="P689" s="154">
        <v>46</v>
      </c>
      <c r="Q689" s="124">
        <v>1</v>
      </c>
      <c r="R689" s="124" t="s">
        <v>1173</v>
      </c>
      <c r="S689" s="154">
        <v>5.28</v>
      </c>
      <c r="T689" s="155">
        <v>676.2</v>
      </c>
      <c r="U689" s="155">
        <v>405.72</v>
      </c>
      <c r="V689" s="155">
        <v>0.6</v>
      </c>
    </row>
    <row r="690" spans="1:22" ht="34.5" thickTop="1">
      <c r="A690" s="245" t="s">
        <v>1169</v>
      </c>
      <c r="B690" s="189"/>
      <c r="C690" s="189" t="s">
        <v>1226</v>
      </c>
      <c r="D690" s="189"/>
      <c r="E690" s="189" t="s">
        <v>1116</v>
      </c>
      <c r="F690" s="189" t="s">
        <v>1172</v>
      </c>
      <c r="G690" s="189" t="s">
        <v>552</v>
      </c>
      <c r="H690" s="245" t="s">
        <v>735</v>
      </c>
      <c r="I690" s="189">
        <v>3</v>
      </c>
      <c r="J690" s="156" t="s">
        <v>568</v>
      </c>
      <c r="K690" s="216" t="s">
        <v>1169</v>
      </c>
      <c r="L690" s="216" t="s">
        <v>1226</v>
      </c>
      <c r="M690" s="138" t="s">
        <v>1231</v>
      </c>
      <c r="N690" s="123">
        <v>5</v>
      </c>
      <c r="O690" s="156" t="s">
        <v>465</v>
      </c>
      <c r="P690" s="159">
        <v>135</v>
      </c>
      <c r="Q690" s="123">
        <v>1</v>
      </c>
      <c r="R690" s="123" t="s">
        <v>1144</v>
      </c>
      <c r="S690" s="159">
        <v>9.37</v>
      </c>
      <c r="T690" s="294">
        <v>10119.6</v>
      </c>
      <c r="U690" s="294">
        <v>6071.76</v>
      </c>
      <c r="V690" s="294">
        <v>0.6</v>
      </c>
    </row>
    <row r="691" spans="1:22" ht="33.75">
      <c r="A691" s="237"/>
      <c r="B691" s="190"/>
      <c r="C691" s="190"/>
      <c r="D691" s="190"/>
      <c r="E691" s="190"/>
      <c r="F691" s="190"/>
      <c r="G691" s="190"/>
      <c r="H691" s="237"/>
      <c r="I691" s="190"/>
      <c r="J691" s="21" t="s">
        <v>569</v>
      </c>
      <c r="K691" s="217"/>
      <c r="L691" s="217"/>
      <c r="M691" s="2" t="s">
        <v>1232</v>
      </c>
      <c r="N691" s="8">
        <v>9</v>
      </c>
      <c r="O691" s="21" t="s">
        <v>465</v>
      </c>
      <c r="P691" s="27">
        <v>135</v>
      </c>
      <c r="Q691" s="8">
        <v>1</v>
      </c>
      <c r="R691" s="8" t="s">
        <v>1173</v>
      </c>
      <c r="S691" s="25">
        <v>9.37</v>
      </c>
      <c r="T691" s="293">
        <v>915.975</v>
      </c>
      <c r="U691" s="293">
        <v>549.585</v>
      </c>
      <c r="V691" s="293">
        <v>0.6</v>
      </c>
    </row>
    <row r="692" spans="1:22" ht="33.75">
      <c r="A692" s="237"/>
      <c r="B692" s="190"/>
      <c r="C692" s="190"/>
      <c r="D692" s="190"/>
      <c r="E692" s="190"/>
      <c r="F692" s="190"/>
      <c r="G692" s="190"/>
      <c r="H692" s="237"/>
      <c r="I692" s="190"/>
      <c r="J692" s="21" t="s">
        <v>570</v>
      </c>
      <c r="K692" s="217"/>
      <c r="L692" s="217"/>
      <c r="M692" s="2" t="s">
        <v>730</v>
      </c>
      <c r="N692" s="8">
        <v>9</v>
      </c>
      <c r="O692" s="21" t="s">
        <v>465</v>
      </c>
      <c r="P692" s="27">
        <v>135</v>
      </c>
      <c r="Q692" s="8">
        <v>1</v>
      </c>
      <c r="R692" s="8" t="s">
        <v>1173</v>
      </c>
      <c r="S692" s="25">
        <v>9.37</v>
      </c>
      <c r="T692" s="293">
        <v>11064.6</v>
      </c>
      <c r="U692" s="293">
        <v>6638.76</v>
      </c>
      <c r="V692" s="293">
        <v>0.6</v>
      </c>
    </row>
    <row r="693" spans="1:22" ht="34.5" thickBot="1">
      <c r="A693" s="240"/>
      <c r="B693" s="191"/>
      <c r="C693" s="191"/>
      <c r="D693" s="191"/>
      <c r="E693" s="191"/>
      <c r="F693" s="191"/>
      <c r="G693" s="191"/>
      <c r="H693" s="240"/>
      <c r="I693" s="191"/>
      <c r="J693" s="151" t="s">
        <v>571</v>
      </c>
      <c r="K693" s="218"/>
      <c r="L693" s="218"/>
      <c r="M693" s="132" t="s">
        <v>731</v>
      </c>
      <c r="N693" s="124">
        <v>10</v>
      </c>
      <c r="O693" s="151" t="s">
        <v>465</v>
      </c>
      <c r="P693" s="154">
        <v>135</v>
      </c>
      <c r="Q693" s="124">
        <v>1</v>
      </c>
      <c r="R693" s="124" t="s">
        <v>1173</v>
      </c>
      <c r="S693" s="154">
        <v>9.37</v>
      </c>
      <c r="T693" s="155">
        <v>3088.8</v>
      </c>
      <c r="U693" s="155">
        <v>1853.28</v>
      </c>
      <c r="V693" s="155">
        <v>0.6</v>
      </c>
    </row>
    <row r="694" spans="1:22" ht="34.5" thickTop="1">
      <c r="A694" s="245" t="s">
        <v>1169</v>
      </c>
      <c r="B694" s="189"/>
      <c r="C694" s="189" t="s">
        <v>1226</v>
      </c>
      <c r="D694" s="189"/>
      <c r="E694" s="189" t="s">
        <v>1116</v>
      </c>
      <c r="F694" s="189" t="s">
        <v>1172</v>
      </c>
      <c r="G694" s="189" t="s">
        <v>553</v>
      </c>
      <c r="H694" s="245" t="s">
        <v>736</v>
      </c>
      <c r="I694" s="189">
        <v>3</v>
      </c>
      <c r="J694" s="156" t="s">
        <v>564</v>
      </c>
      <c r="K694" s="216" t="s">
        <v>1169</v>
      </c>
      <c r="L694" s="216" t="s">
        <v>1226</v>
      </c>
      <c r="M694" s="138" t="s">
        <v>1231</v>
      </c>
      <c r="N694" s="123">
        <v>5</v>
      </c>
      <c r="O694" s="156" t="s">
        <v>514</v>
      </c>
      <c r="P694" s="159">
        <v>35</v>
      </c>
      <c r="Q694" s="123">
        <v>1</v>
      </c>
      <c r="R694" s="123" t="s">
        <v>1144</v>
      </c>
      <c r="S694" s="159">
        <v>9.37</v>
      </c>
      <c r="T694" s="294">
        <v>2623.6</v>
      </c>
      <c r="U694" s="294">
        <v>1574.16</v>
      </c>
      <c r="V694" s="294">
        <v>0.6</v>
      </c>
    </row>
    <row r="695" spans="1:22" ht="33.75">
      <c r="A695" s="237"/>
      <c r="B695" s="190"/>
      <c r="C695" s="190"/>
      <c r="D695" s="190"/>
      <c r="E695" s="190"/>
      <c r="F695" s="190"/>
      <c r="G695" s="190"/>
      <c r="H695" s="237"/>
      <c r="I695" s="190"/>
      <c r="J695" s="21" t="s">
        <v>565</v>
      </c>
      <c r="K695" s="217"/>
      <c r="L695" s="217"/>
      <c r="M695" s="2" t="s">
        <v>1232</v>
      </c>
      <c r="N695" s="8">
        <v>9</v>
      </c>
      <c r="O695" s="21" t="s">
        <v>514</v>
      </c>
      <c r="P695" s="27">
        <v>35</v>
      </c>
      <c r="Q695" s="8">
        <v>1</v>
      </c>
      <c r="R695" s="8" t="s">
        <v>1173</v>
      </c>
      <c r="S695" s="25">
        <v>9.37</v>
      </c>
      <c r="T695" s="293">
        <v>237.475</v>
      </c>
      <c r="U695" s="293">
        <v>142.485</v>
      </c>
      <c r="V695" s="293">
        <v>0.6</v>
      </c>
    </row>
    <row r="696" spans="1:22" ht="33.75">
      <c r="A696" s="237"/>
      <c r="B696" s="190"/>
      <c r="C696" s="190"/>
      <c r="D696" s="190"/>
      <c r="E696" s="190"/>
      <c r="F696" s="190"/>
      <c r="G696" s="190"/>
      <c r="H696" s="237"/>
      <c r="I696" s="190"/>
      <c r="J696" s="21" t="s">
        <v>566</v>
      </c>
      <c r="K696" s="217"/>
      <c r="L696" s="217"/>
      <c r="M696" s="2" t="s">
        <v>730</v>
      </c>
      <c r="N696" s="8">
        <v>9</v>
      </c>
      <c r="O696" s="21" t="s">
        <v>514</v>
      </c>
      <c r="P696" s="27">
        <v>35</v>
      </c>
      <c r="Q696" s="8">
        <v>1</v>
      </c>
      <c r="R696" s="8" t="s">
        <v>1173</v>
      </c>
      <c r="S696" s="25">
        <v>9.37</v>
      </c>
      <c r="T696" s="293">
        <v>2868.6</v>
      </c>
      <c r="U696" s="293">
        <v>1721.16</v>
      </c>
      <c r="V696" s="293">
        <v>0.6</v>
      </c>
    </row>
    <row r="697" spans="1:22" ht="34.5" thickBot="1">
      <c r="A697" s="240"/>
      <c r="B697" s="191"/>
      <c r="C697" s="191"/>
      <c r="D697" s="191"/>
      <c r="E697" s="191"/>
      <c r="F697" s="191"/>
      <c r="G697" s="191"/>
      <c r="H697" s="240"/>
      <c r="I697" s="191"/>
      <c r="J697" s="151" t="s">
        <v>567</v>
      </c>
      <c r="K697" s="218"/>
      <c r="L697" s="218"/>
      <c r="M697" s="132" t="s">
        <v>731</v>
      </c>
      <c r="N697" s="124">
        <v>10</v>
      </c>
      <c r="O697" s="151" t="s">
        <v>514</v>
      </c>
      <c r="P697" s="154">
        <v>35</v>
      </c>
      <c r="Q697" s="124">
        <v>1</v>
      </c>
      <c r="R697" s="124" t="s">
        <v>1173</v>
      </c>
      <c r="S697" s="154">
        <v>9.37</v>
      </c>
      <c r="T697" s="155">
        <v>800.8</v>
      </c>
      <c r="U697" s="155">
        <v>480.48</v>
      </c>
      <c r="V697" s="155">
        <v>0.6</v>
      </c>
    </row>
    <row r="698" spans="1:22" ht="34.5" thickTop="1">
      <c r="A698" s="245" t="s">
        <v>1169</v>
      </c>
      <c r="B698" s="189"/>
      <c r="C698" s="189" t="s">
        <v>1226</v>
      </c>
      <c r="D698" s="189"/>
      <c r="E698" s="189" t="s">
        <v>1116</v>
      </c>
      <c r="F698" s="189" t="s">
        <v>1172</v>
      </c>
      <c r="G698" s="189" t="s">
        <v>554</v>
      </c>
      <c r="H698" s="245" t="s">
        <v>737</v>
      </c>
      <c r="I698" s="189">
        <v>3</v>
      </c>
      <c r="J698" s="156" t="s">
        <v>560</v>
      </c>
      <c r="K698" s="216" t="s">
        <v>1169</v>
      </c>
      <c r="L698" s="216" t="s">
        <v>1226</v>
      </c>
      <c r="M698" s="138" t="s">
        <v>1231</v>
      </c>
      <c r="N698" s="123">
        <v>5</v>
      </c>
      <c r="O698" s="156" t="s">
        <v>464</v>
      </c>
      <c r="P698" s="159">
        <v>29</v>
      </c>
      <c r="Q698" s="123">
        <v>1</v>
      </c>
      <c r="R698" s="123" t="s">
        <v>1144</v>
      </c>
      <c r="S698" s="159">
        <v>5.28</v>
      </c>
      <c r="T698" s="294">
        <v>1224.96</v>
      </c>
      <c r="U698" s="294">
        <v>734.976</v>
      </c>
      <c r="V698" s="294">
        <v>0.6</v>
      </c>
    </row>
    <row r="699" spans="1:22" ht="33.75">
      <c r="A699" s="237"/>
      <c r="B699" s="190"/>
      <c r="C699" s="190"/>
      <c r="D699" s="190"/>
      <c r="E699" s="190"/>
      <c r="F699" s="190"/>
      <c r="G699" s="190"/>
      <c r="H699" s="237"/>
      <c r="I699" s="190"/>
      <c r="J699" s="21" t="s">
        <v>561</v>
      </c>
      <c r="K699" s="217"/>
      <c r="L699" s="217"/>
      <c r="M699" s="2" t="s">
        <v>1232</v>
      </c>
      <c r="N699" s="8">
        <v>9</v>
      </c>
      <c r="O699" s="21" t="s">
        <v>464</v>
      </c>
      <c r="P699" s="27">
        <v>29</v>
      </c>
      <c r="Q699" s="8">
        <v>1</v>
      </c>
      <c r="R699" s="8" t="s">
        <v>1173</v>
      </c>
      <c r="S699" s="25">
        <v>5.28</v>
      </c>
      <c r="T699" s="293">
        <v>137.46</v>
      </c>
      <c r="U699" s="293">
        <v>82.476</v>
      </c>
      <c r="V699" s="293">
        <v>0.6</v>
      </c>
    </row>
    <row r="700" spans="1:22" ht="33.75">
      <c r="A700" s="237"/>
      <c r="B700" s="190"/>
      <c r="C700" s="190"/>
      <c r="D700" s="190"/>
      <c r="E700" s="190"/>
      <c r="F700" s="190"/>
      <c r="G700" s="190"/>
      <c r="H700" s="237"/>
      <c r="I700" s="190"/>
      <c r="J700" s="21" t="s">
        <v>562</v>
      </c>
      <c r="K700" s="217"/>
      <c r="L700" s="217"/>
      <c r="M700" s="2" t="s">
        <v>730</v>
      </c>
      <c r="N700" s="8">
        <v>9</v>
      </c>
      <c r="O700" s="21" t="s">
        <v>464</v>
      </c>
      <c r="P700" s="27">
        <v>29</v>
      </c>
      <c r="Q700" s="8">
        <v>1</v>
      </c>
      <c r="R700" s="8" t="s">
        <v>1173</v>
      </c>
      <c r="S700" s="25">
        <v>5.28</v>
      </c>
      <c r="T700" s="293">
        <v>1427.96</v>
      </c>
      <c r="U700" s="293">
        <v>856.776</v>
      </c>
      <c r="V700" s="293">
        <v>0.6</v>
      </c>
    </row>
    <row r="701" spans="1:22" ht="34.5" thickBot="1">
      <c r="A701" s="240"/>
      <c r="B701" s="191"/>
      <c r="C701" s="191"/>
      <c r="D701" s="191"/>
      <c r="E701" s="191"/>
      <c r="F701" s="191"/>
      <c r="G701" s="191"/>
      <c r="H701" s="240"/>
      <c r="I701" s="191"/>
      <c r="J701" s="151" t="s">
        <v>563</v>
      </c>
      <c r="K701" s="218"/>
      <c r="L701" s="218"/>
      <c r="M701" s="132" t="s">
        <v>731</v>
      </c>
      <c r="N701" s="124">
        <v>10</v>
      </c>
      <c r="O701" s="151" t="s">
        <v>464</v>
      </c>
      <c r="P701" s="154">
        <v>9</v>
      </c>
      <c r="Q701" s="124">
        <v>1</v>
      </c>
      <c r="R701" s="124" t="s">
        <v>1173</v>
      </c>
      <c r="S701" s="154">
        <v>5.28</v>
      </c>
      <c r="T701" s="155">
        <v>132.3</v>
      </c>
      <c r="U701" s="155">
        <v>79.38</v>
      </c>
      <c r="V701" s="155">
        <v>0.6</v>
      </c>
    </row>
    <row r="702" spans="1:22" ht="34.5" thickTop="1">
      <c r="A702" s="245" t="s">
        <v>1169</v>
      </c>
      <c r="B702" s="189"/>
      <c r="C702" s="189" t="s">
        <v>1226</v>
      </c>
      <c r="D702" s="189"/>
      <c r="E702" s="189" t="s">
        <v>1116</v>
      </c>
      <c r="F702" s="189" t="s">
        <v>1172</v>
      </c>
      <c r="G702" s="189" t="s">
        <v>555</v>
      </c>
      <c r="H702" s="245" t="s">
        <v>738</v>
      </c>
      <c r="I702" s="189">
        <v>3</v>
      </c>
      <c r="J702" s="156" t="s">
        <v>556</v>
      </c>
      <c r="K702" s="216" t="s">
        <v>1169</v>
      </c>
      <c r="L702" s="216" t="s">
        <v>1226</v>
      </c>
      <c r="M702" s="138" t="s">
        <v>1231</v>
      </c>
      <c r="N702" s="123">
        <v>5</v>
      </c>
      <c r="O702" s="156" t="s">
        <v>515</v>
      </c>
      <c r="P702" s="159">
        <v>11</v>
      </c>
      <c r="Q702" s="123">
        <v>1</v>
      </c>
      <c r="R702" s="123" t="s">
        <v>1144</v>
      </c>
      <c r="S702" s="159">
        <v>5.28</v>
      </c>
      <c r="T702" s="294">
        <v>464.64</v>
      </c>
      <c r="U702" s="294">
        <v>278.784</v>
      </c>
      <c r="V702" s="294">
        <v>0.6</v>
      </c>
    </row>
    <row r="703" spans="1:22" ht="33.75">
      <c r="A703" s="237"/>
      <c r="B703" s="190"/>
      <c r="C703" s="190"/>
      <c r="D703" s="190"/>
      <c r="E703" s="190"/>
      <c r="F703" s="190"/>
      <c r="G703" s="190"/>
      <c r="H703" s="237"/>
      <c r="I703" s="190"/>
      <c r="J703" s="21" t="s">
        <v>557</v>
      </c>
      <c r="K703" s="217"/>
      <c r="L703" s="217"/>
      <c r="M703" s="2" t="s">
        <v>1232</v>
      </c>
      <c r="N703" s="8">
        <v>9</v>
      </c>
      <c r="O703" s="21" t="s">
        <v>515</v>
      </c>
      <c r="P703" s="27">
        <v>11</v>
      </c>
      <c r="Q703" s="8">
        <v>1</v>
      </c>
      <c r="R703" s="8" t="s">
        <v>1173</v>
      </c>
      <c r="S703" s="25">
        <v>5.28</v>
      </c>
      <c r="T703" s="293">
        <v>52.14</v>
      </c>
      <c r="U703" s="293">
        <v>31.284</v>
      </c>
      <c r="V703" s="293">
        <v>0.6</v>
      </c>
    </row>
    <row r="704" spans="1:22" ht="33.75">
      <c r="A704" s="237"/>
      <c r="B704" s="190"/>
      <c r="C704" s="190"/>
      <c r="D704" s="190"/>
      <c r="E704" s="190"/>
      <c r="F704" s="190"/>
      <c r="G704" s="190"/>
      <c r="H704" s="237"/>
      <c r="I704" s="190"/>
      <c r="J704" s="21" t="s">
        <v>558</v>
      </c>
      <c r="K704" s="217"/>
      <c r="L704" s="217"/>
      <c r="M704" s="2" t="s">
        <v>730</v>
      </c>
      <c r="N704" s="8">
        <v>9</v>
      </c>
      <c r="O704" s="21" t="s">
        <v>515</v>
      </c>
      <c r="P704" s="27">
        <v>11</v>
      </c>
      <c r="Q704" s="8">
        <v>1</v>
      </c>
      <c r="R704" s="8" t="s">
        <v>1173</v>
      </c>
      <c r="S704" s="25">
        <v>5.28</v>
      </c>
      <c r="T704" s="293">
        <v>541.64</v>
      </c>
      <c r="U704" s="293">
        <v>324.984</v>
      </c>
      <c r="V704" s="293">
        <v>0.6</v>
      </c>
    </row>
    <row r="705" spans="1:22" ht="34.5" thickBot="1">
      <c r="A705" s="240"/>
      <c r="B705" s="191"/>
      <c r="C705" s="191"/>
      <c r="D705" s="191"/>
      <c r="E705" s="191"/>
      <c r="F705" s="191"/>
      <c r="G705" s="191"/>
      <c r="H705" s="240"/>
      <c r="I705" s="191"/>
      <c r="J705" s="151" t="s">
        <v>559</v>
      </c>
      <c r="K705" s="218"/>
      <c r="L705" s="218"/>
      <c r="M705" s="132" t="s">
        <v>731</v>
      </c>
      <c r="N705" s="124">
        <v>10</v>
      </c>
      <c r="O705" s="151" t="s">
        <v>515</v>
      </c>
      <c r="P705" s="154">
        <v>11</v>
      </c>
      <c r="Q705" s="124">
        <v>1</v>
      </c>
      <c r="R705" s="124" t="s">
        <v>1173</v>
      </c>
      <c r="S705" s="154">
        <v>5.28</v>
      </c>
      <c r="T705" s="155">
        <v>161.7</v>
      </c>
      <c r="U705" s="155">
        <v>97.02</v>
      </c>
      <c r="V705" s="155">
        <v>0.6</v>
      </c>
    </row>
    <row r="706" spans="1:22" ht="45.75" thickTop="1">
      <c r="A706" s="245" t="s">
        <v>1169</v>
      </c>
      <c r="B706" s="189"/>
      <c r="C706" s="189" t="s">
        <v>739</v>
      </c>
      <c r="D706" s="189"/>
      <c r="E706" s="189" t="s">
        <v>1116</v>
      </c>
      <c r="F706" s="189" t="s">
        <v>1172</v>
      </c>
      <c r="G706" s="189" t="s">
        <v>572</v>
      </c>
      <c r="H706" s="220" t="s">
        <v>740</v>
      </c>
      <c r="I706" s="189">
        <v>6</v>
      </c>
      <c r="J706" s="156" t="s">
        <v>576</v>
      </c>
      <c r="K706" s="216" t="s">
        <v>1169</v>
      </c>
      <c r="L706" s="216" t="s">
        <v>739</v>
      </c>
      <c r="M706" s="138" t="s">
        <v>1233</v>
      </c>
      <c r="N706" s="123">
        <v>11</v>
      </c>
      <c r="O706" s="156" t="s">
        <v>582</v>
      </c>
      <c r="P706" s="159">
        <v>515</v>
      </c>
      <c r="Q706" s="123">
        <v>1</v>
      </c>
      <c r="R706" s="123" t="s">
        <v>1144</v>
      </c>
      <c r="S706" s="159">
        <v>9.37</v>
      </c>
      <c r="T706" s="294">
        <v>19302.2</v>
      </c>
      <c r="U706" s="294">
        <v>11581.32</v>
      </c>
      <c r="V706" s="294">
        <v>0.6</v>
      </c>
    </row>
    <row r="707" spans="1:22" s="11" customFormat="1" ht="33.75">
      <c r="A707" s="237"/>
      <c r="B707" s="190"/>
      <c r="C707" s="190"/>
      <c r="D707" s="190"/>
      <c r="E707" s="190"/>
      <c r="F707" s="190"/>
      <c r="G707" s="190"/>
      <c r="H707" s="221"/>
      <c r="I707" s="190"/>
      <c r="J707" s="21" t="s">
        <v>577</v>
      </c>
      <c r="K707" s="217"/>
      <c r="L707" s="217"/>
      <c r="M707" s="24" t="s">
        <v>12</v>
      </c>
      <c r="N707" s="23">
        <v>3</v>
      </c>
      <c r="O707" s="14" t="s">
        <v>582</v>
      </c>
      <c r="P707" s="27">
        <v>515</v>
      </c>
      <c r="Q707" s="23">
        <v>1</v>
      </c>
      <c r="R707" s="14" t="s">
        <v>1173</v>
      </c>
      <c r="S707" s="26">
        <v>9.37</v>
      </c>
      <c r="T707" s="289">
        <v>708104.4</v>
      </c>
      <c r="U707" s="289">
        <v>424862.64</v>
      </c>
      <c r="V707" s="293">
        <v>0.6</v>
      </c>
    </row>
    <row r="708" spans="1:22" s="11" customFormat="1" ht="33.75">
      <c r="A708" s="237"/>
      <c r="B708" s="190"/>
      <c r="C708" s="190"/>
      <c r="D708" s="190"/>
      <c r="E708" s="190"/>
      <c r="F708" s="190"/>
      <c r="G708" s="190"/>
      <c r="H708" s="221"/>
      <c r="I708" s="190"/>
      <c r="J708" s="21" t="s">
        <v>578</v>
      </c>
      <c r="K708" s="217"/>
      <c r="L708" s="217"/>
      <c r="M708" s="2" t="s">
        <v>15</v>
      </c>
      <c r="N708" s="23">
        <v>9</v>
      </c>
      <c r="O708" s="14" t="s">
        <v>582</v>
      </c>
      <c r="P708" s="27">
        <v>515</v>
      </c>
      <c r="Q708" s="23">
        <v>1</v>
      </c>
      <c r="R708" s="14" t="s">
        <v>1173</v>
      </c>
      <c r="S708" s="26">
        <v>9.37</v>
      </c>
      <c r="T708" s="289">
        <v>2556.975</v>
      </c>
      <c r="U708" s="289">
        <v>1534.185</v>
      </c>
      <c r="V708" s="293">
        <v>0.6</v>
      </c>
    </row>
    <row r="709" spans="1:22" s="11" customFormat="1" ht="33.75">
      <c r="A709" s="237"/>
      <c r="B709" s="190"/>
      <c r="C709" s="190"/>
      <c r="D709" s="190"/>
      <c r="E709" s="190"/>
      <c r="F709" s="190"/>
      <c r="G709" s="190"/>
      <c r="H709" s="221"/>
      <c r="I709" s="190"/>
      <c r="J709" s="21" t="s">
        <v>579</v>
      </c>
      <c r="K709" s="217"/>
      <c r="L709" s="217"/>
      <c r="M709" s="24" t="s">
        <v>13</v>
      </c>
      <c r="N709" s="23">
        <v>3</v>
      </c>
      <c r="O709" s="14" t="s">
        <v>582</v>
      </c>
      <c r="P709" s="27">
        <v>515</v>
      </c>
      <c r="Q709" s="23">
        <v>1</v>
      </c>
      <c r="R709" s="14" t="s">
        <v>1173</v>
      </c>
      <c r="S709" s="26">
        <v>9.37</v>
      </c>
      <c r="T709" s="289">
        <v>77208.8</v>
      </c>
      <c r="U709" s="289">
        <v>46325.28</v>
      </c>
      <c r="V709" s="293">
        <v>0.6</v>
      </c>
    </row>
    <row r="710" spans="1:22" s="11" customFormat="1" ht="33.75">
      <c r="A710" s="237"/>
      <c r="B710" s="190"/>
      <c r="C710" s="190"/>
      <c r="D710" s="190"/>
      <c r="E710" s="190"/>
      <c r="F710" s="190"/>
      <c r="G710" s="190"/>
      <c r="H710" s="221"/>
      <c r="I710" s="190"/>
      <c r="J710" s="21" t="s">
        <v>580</v>
      </c>
      <c r="K710" s="217"/>
      <c r="L710" s="217"/>
      <c r="M710" s="2" t="s">
        <v>14</v>
      </c>
      <c r="N710" s="23">
        <v>9</v>
      </c>
      <c r="O710" s="14" t="s">
        <v>582</v>
      </c>
      <c r="P710" s="27">
        <v>515</v>
      </c>
      <c r="Q710" s="23">
        <v>1</v>
      </c>
      <c r="R710" s="14" t="s">
        <v>1173</v>
      </c>
      <c r="S710" s="26">
        <v>9.37</v>
      </c>
      <c r="T710" s="289">
        <v>2556.975</v>
      </c>
      <c r="U710" s="289">
        <v>1534.185</v>
      </c>
      <c r="V710" s="293">
        <v>0.6</v>
      </c>
    </row>
    <row r="711" spans="1:22" ht="34.5" thickBot="1">
      <c r="A711" s="240"/>
      <c r="B711" s="191"/>
      <c r="C711" s="191"/>
      <c r="D711" s="191"/>
      <c r="E711" s="191"/>
      <c r="F711" s="191"/>
      <c r="G711" s="191"/>
      <c r="H711" s="203"/>
      <c r="I711" s="191"/>
      <c r="J711" s="151" t="s">
        <v>581</v>
      </c>
      <c r="K711" s="218"/>
      <c r="L711" s="218"/>
      <c r="M711" s="132" t="s">
        <v>1234</v>
      </c>
      <c r="N711" s="124">
        <v>10</v>
      </c>
      <c r="O711" s="131" t="s">
        <v>582</v>
      </c>
      <c r="P711" s="154">
        <v>515</v>
      </c>
      <c r="Q711" s="124">
        <v>1</v>
      </c>
      <c r="R711" s="124" t="s">
        <v>1173</v>
      </c>
      <c r="S711" s="154">
        <v>9.37</v>
      </c>
      <c r="T711" s="155">
        <v>21434.3</v>
      </c>
      <c r="U711" s="155">
        <v>12860.58</v>
      </c>
      <c r="V711" s="155">
        <v>0.6</v>
      </c>
    </row>
    <row r="712" spans="1:22" ht="45.75" thickTop="1">
      <c r="A712" s="245" t="s">
        <v>1169</v>
      </c>
      <c r="B712" s="189"/>
      <c r="C712" s="189" t="s">
        <v>739</v>
      </c>
      <c r="D712" s="189"/>
      <c r="E712" s="189" t="s">
        <v>1116</v>
      </c>
      <c r="F712" s="189" t="s">
        <v>1172</v>
      </c>
      <c r="G712" s="189" t="s">
        <v>573</v>
      </c>
      <c r="H712" s="220" t="s">
        <v>1111</v>
      </c>
      <c r="I712" s="189">
        <v>6</v>
      </c>
      <c r="J712" s="156" t="s">
        <v>586</v>
      </c>
      <c r="K712" s="216" t="s">
        <v>1169</v>
      </c>
      <c r="L712" s="216" t="s">
        <v>739</v>
      </c>
      <c r="M712" s="138" t="s">
        <v>1233</v>
      </c>
      <c r="N712" s="123">
        <v>11</v>
      </c>
      <c r="O712" s="156" t="s">
        <v>583</v>
      </c>
      <c r="P712" s="159">
        <v>20</v>
      </c>
      <c r="Q712" s="123">
        <v>1</v>
      </c>
      <c r="R712" s="123" t="s">
        <v>1144</v>
      </c>
      <c r="S712" s="159">
        <v>9.37</v>
      </c>
      <c r="T712" s="294">
        <v>749.6</v>
      </c>
      <c r="U712" s="294">
        <v>449.76</v>
      </c>
      <c r="V712" s="294">
        <v>0.6</v>
      </c>
    </row>
    <row r="713" spans="1:22" s="11" customFormat="1" ht="33.75">
      <c r="A713" s="237"/>
      <c r="B713" s="190"/>
      <c r="C713" s="190"/>
      <c r="D713" s="190"/>
      <c r="E713" s="190"/>
      <c r="F713" s="190"/>
      <c r="G713" s="190"/>
      <c r="H713" s="221"/>
      <c r="I713" s="190"/>
      <c r="J713" s="21" t="s">
        <v>587</v>
      </c>
      <c r="K713" s="217"/>
      <c r="L713" s="217"/>
      <c r="M713" s="24" t="s">
        <v>12</v>
      </c>
      <c r="N713" s="23">
        <v>3</v>
      </c>
      <c r="O713" s="14" t="s">
        <v>583</v>
      </c>
      <c r="P713" s="27">
        <v>20</v>
      </c>
      <c r="Q713" s="23">
        <v>1</v>
      </c>
      <c r="R713" s="14" t="s">
        <v>1173</v>
      </c>
      <c r="S713" s="26">
        <v>9.37</v>
      </c>
      <c r="T713" s="289">
        <v>27499.2</v>
      </c>
      <c r="U713" s="289">
        <v>16499.52</v>
      </c>
      <c r="V713" s="293">
        <v>0.6</v>
      </c>
    </row>
    <row r="714" spans="1:22" s="11" customFormat="1" ht="33.75">
      <c r="A714" s="237"/>
      <c r="B714" s="190"/>
      <c r="C714" s="190"/>
      <c r="D714" s="190"/>
      <c r="E714" s="190"/>
      <c r="F714" s="190"/>
      <c r="G714" s="190"/>
      <c r="H714" s="221"/>
      <c r="I714" s="190"/>
      <c r="J714" s="21" t="s">
        <v>588</v>
      </c>
      <c r="K714" s="217"/>
      <c r="L714" s="217"/>
      <c r="M714" s="2" t="s">
        <v>15</v>
      </c>
      <c r="N714" s="23">
        <v>9</v>
      </c>
      <c r="O714" s="14" t="s">
        <v>583</v>
      </c>
      <c r="P714" s="27">
        <v>20</v>
      </c>
      <c r="Q714" s="23">
        <v>1</v>
      </c>
      <c r="R714" s="14" t="s">
        <v>1173</v>
      </c>
      <c r="S714" s="26">
        <v>9.37</v>
      </c>
      <c r="T714" s="289">
        <v>99.3</v>
      </c>
      <c r="U714" s="289">
        <v>59.58</v>
      </c>
      <c r="V714" s="293">
        <v>0.6</v>
      </c>
    </row>
    <row r="715" spans="1:22" s="11" customFormat="1" ht="33.75">
      <c r="A715" s="237"/>
      <c r="B715" s="190"/>
      <c r="C715" s="190"/>
      <c r="D715" s="190"/>
      <c r="E715" s="190"/>
      <c r="F715" s="190"/>
      <c r="G715" s="190"/>
      <c r="H715" s="221"/>
      <c r="I715" s="190"/>
      <c r="J715" s="21" t="s">
        <v>589</v>
      </c>
      <c r="K715" s="217"/>
      <c r="L715" s="217"/>
      <c r="M715" s="24" t="s">
        <v>13</v>
      </c>
      <c r="N715" s="23">
        <v>3</v>
      </c>
      <c r="O715" s="14" t="s">
        <v>583</v>
      </c>
      <c r="P715" s="27">
        <v>20</v>
      </c>
      <c r="Q715" s="23">
        <v>1</v>
      </c>
      <c r="R715" s="14" t="s">
        <v>1173</v>
      </c>
      <c r="S715" s="26">
        <v>9.37</v>
      </c>
      <c r="T715" s="289">
        <v>2998.4</v>
      </c>
      <c r="U715" s="289">
        <v>1799.04</v>
      </c>
      <c r="V715" s="293">
        <v>0.6</v>
      </c>
    </row>
    <row r="716" spans="1:22" s="11" customFormat="1" ht="33.75">
      <c r="A716" s="237"/>
      <c r="B716" s="190"/>
      <c r="C716" s="190"/>
      <c r="D716" s="190"/>
      <c r="E716" s="190"/>
      <c r="F716" s="190"/>
      <c r="G716" s="190"/>
      <c r="H716" s="221"/>
      <c r="I716" s="190"/>
      <c r="J716" s="21" t="s">
        <v>590</v>
      </c>
      <c r="K716" s="217"/>
      <c r="L716" s="217"/>
      <c r="M716" s="2" t="s">
        <v>14</v>
      </c>
      <c r="N716" s="23">
        <v>9</v>
      </c>
      <c r="O716" s="14" t="s">
        <v>583</v>
      </c>
      <c r="P716" s="27">
        <v>20</v>
      </c>
      <c r="Q716" s="23">
        <v>1</v>
      </c>
      <c r="R716" s="14" t="s">
        <v>1173</v>
      </c>
      <c r="S716" s="26">
        <v>9.37</v>
      </c>
      <c r="T716" s="289">
        <v>99.3</v>
      </c>
      <c r="U716" s="289">
        <v>59.58</v>
      </c>
      <c r="V716" s="293">
        <v>0.6</v>
      </c>
    </row>
    <row r="717" spans="1:22" ht="34.5" thickBot="1">
      <c r="A717" s="240"/>
      <c r="B717" s="191"/>
      <c r="C717" s="191"/>
      <c r="D717" s="191"/>
      <c r="E717" s="191"/>
      <c r="F717" s="191"/>
      <c r="G717" s="191"/>
      <c r="H717" s="203"/>
      <c r="I717" s="191"/>
      <c r="J717" s="151" t="s">
        <v>591</v>
      </c>
      <c r="K717" s="218"/>
      <c r="L717" s="218"/>
      <c r="M717" s="132" t="s">
        <v>1234</v>
      </c>
      <c r="N717" s="124">
        <v>10</v>
      </c>
      <c r="O717" s="131" t="s">
        <v>583</v>
      </c>
      <c r="P717" s="154">
        <v>20</v>
      </c>
      <c r="Q717" s="124">
        <v>1</v>
      </c>
      <c r="R717" s="124" t="s">
        <v>1173</v>
      </c>
      <c r="S717" s="154">
        <v>9.37</v>
      </c>
      <c r="T717" s="155">
        <v>832.4</v>
      </c>
      <c r="U717" s="155">
        <v>499.44</v>
      </c>
      <c r="V717" s="155">
        <v>0.6</v>
      </c>
    </row>
    <row r="718" spans="1:22" ht="45.75" thickTop="1">
      <c r="A718" s="246" t="s">
        <v>1169</v>
      </c>
      <c r="B718" s="195"/>
      <c r="C718" s="189" t="s">
        <v>739</v>
      </c>
      <c r="D718" s="195"/>
      <c r="E718" s="195" t="s">
        <v>1116</v>
      </c>
      <c r="F718" s="195" t="s">
        <v>1172</v>
      </c>
      <c r="G718" s="189" t="s">
        <v>574</v>
      </c>
      <c r="H718" s="220" t="s">
        <v>741</v>
      </c>
      <c r="I718" s="195">
        <v>6</v>
      </c>
      <c r="J718" s="156" t="s">
        <v>592</v>
      </c>
      <c r="K718" s="216" t="s">
        <v>1169</v>
      </c>
      <c r="L718" s="216" t="s">
        <v>739</v>
      </c>
      <c r="M718" s="138" t="s">
        <v>1233</v>
      </c>
      <c r="N718" s="123">
        <v>11</v>
      </c>
      <c r="O718" s="156" t="s">
        <v>584</v>
      </c>
      <c r="P718" s="159">
        <v>2972</v>
      </c>
      <c r="Q718" s="123">
        <v>1</v>
      </c>
      <c r="R718" s="123" t="s">
        <v>1144</v>
      </c>
      <c r="S718" s="159">
        <v>5.28</v>
      </c>
      <c r="T718" s="294">
        <v>62768.64</v>
      </c>
      <c r="U718" s="294">
        <v>37661.184</v>
      </c>
      <c r="V718" s="294">
        <v>0.6</v>
      </c>
    </row>
    <row r="719" spans="1:22" s="11" customFormat="1" ht="33.75">
      <c r="A719" s="247"/>
      <c r="B719" s="196"/>
      <c r="C719" s="196"/>
      <c r="D719" s="196"/>
      <c r="E719" s="196"/>
      <c r="F719" s="196"/>
      <c r="G719" s="190"/>
      <c r="H719" s="221"/>
      <c r="I719" s="196"/>
      <c r="J719" s="21" t="s">
        <v>593</v>
      </c>
      <c r="K719" s="217"/>
      <c r="L719" s="217"/>
      <c r="M719" s="24" t="s">
        <v>12</v>
      </c>
      <c r="N719" s="23">
        <v>3</v>
      </c>
      <c r="O719" s="14" t="s">
        <v>584</v>
      </c>
      <c r="P719" s="27">
        <v>2972</v>
      </c>
      <c r="Q719" s="23">
        <v>1</v>
      </c>
      <c r="R719" s="14" t="s">
        <v>1173</v>
      </c>
      <c r="S719" s="27">
        <v>5.28</v>
      </c>
      <c r="T719" s="289">
        <v>3989137.28</v>
      </c>
      <c r="U719" s="289">
        <v>2393482.368</v>
      </c>
      <c r="V719" s="293">
        <v>0.6</v>
      </c>
    </row>
    <row r="720" spans="1:22" s="11" customFormat="1" ht="33.75">
      <c r="A720" s="247"/>
      <c r="B720" s="196"/>
      <c r="C720" s="196"/>
      <c r="D720" s="196"/>
      <c r="E720" s="196"/>
      <c r="F720" s="196"/>
      <c r="G720" s="190"/>
      <c r="H720" s="221"/>
      <c r="I720" s="196"/>
      <c r="J720" s="21" t="s">
        <v>594</v>
      </c>
      <c r="K720" s="217"/>
      <c r="L720" s="217"/>
      <c r="M720" s="2" t="s">
        <v>15</v>
      </c>
      <c r="N720" s="23">
        <v>9</v>
      </c>
      <c r="O720" s="14" t="s">
        <v>584</v>
      </c>
      <c r="P720" s="27">
        <v>2972</v>
      </c>
      <c r="Q720" s="23">
        <v>1</v>
      </c>
      <c r="R720" s="14" t="s">
        <v>1173</v>
      </c>
      <c r="S720" s="27">
        <v>5.28</v>
      </c>
      <c r="T720" s="289">
        <v>8678.24</v>
      </c>
      <c r="U720" s="289">
        <v>5206.9439999999995</v>
      </c>
      <c r="V720" s="293">
        <v>0.6</v>
      </c>
    </row>
    <row r="721" spans="1:22" s="11" customFormat="1" ht="33.75">
      <c r="A721" s="247"/>
      <c r="B721" s="196"/>
      <c r="C721" s="196"/>
      <c r="D721" s="196"/>
      <c r="E721" s="196"/>
      <c r="F721" s="196"/>
      <c r="G721" s="190"/>
      <c r="H721" s="221"/>
      <c r="I721" s="196"/>
      <c r="J721" s="21" t="s">
        <v>595</v>
      </c>
      <c r="K721" s="217"/>
      <c r="L721" s="217"/>
      <c r="M721" s="24" t="s">
        <v>13</v>
      </c>
      <c r="N721" s="23">
        <v>3</v>
      </c>
      <c r="O721" s="14" t="s">
        <v>584</v>
      </c>
      <c r="P721" s="27">
        <v>2972</v>
      </c>
      <c r="Q721" s="23">
        <v>1</v>
      </c>
      <c r="R721" s="14" t="s">
        <v>1173</v>
      </c>
      <c r="S721" s="27">
        <v>5.28</v>
      </c>
      <c r="T721" s="289">
        <v>251074.56</v>
      </c>
      <c r="U721" s="289">
        <v>150644.736</v>
      </c>
      <c r="V721" s="293">
        <v>0.6</v>
      </c>
    </row>
    <row r="722" spans="1:22" s="11" customFormat="1" ht="33.75">
      <c r="A722" s="247"/>
      <c r="B722" s="196"/>
      <c r="C722" s="196"/>
      <c r="D722" s="196"/>
      <c r="E722" s="196"/>
      <c r="F722" s="196"/>
      <c r="G722" s="190"/>
      <c r="H722" s="221"/>
      <c r="I722" s="196"/>
      <c r="J722" s="21" t="s">
        <v>596</v>
      </c>
      <c r="K722" s="217"/>
      <c r="L722" s="217"/>
      <c r="M722" s="2" t="s">
        <v>14</v>
      </c>
      <c r="N722" s="23">
        <v>9</v>
      </c>
      <c r="O722" s="14" t="s">
        <v>584</v>
      </c>
      <c r="P722" s="27">
        <v>2972</v>
      </c>
      <c r="Q722" s="23">
        <v>1</v>
      </c>
      <c r="R722" s="14" t="s">
        <v>1173</v>
      </c>
      <c r="S722" s="27">
        <v>5.28</v>
      </c>
      <c r="T722" s="289">
        <v>8678.24</v>
      </c>
      <c r="U722" s="289">
        <v>5206.9439999999995</v>
      </c>
      <c r="V722" s="293">
        <v>0.6</v>
      </c>
    </row>
    <row r="723" spans="1:22" ht="34.5" thickBot="1">
      <c r="A723" s="248"/>
      <c r="B723" s="197"/>
      <c r="C723" s="197"/>
      <c r="D723" s="197"/>
      <c r="E723" s="197"/>
      <c r="F723" s="197"/>
      <c r="G723" s="191"/>
      <c r="H723" s="203"/>
      <c r="I723" s="197"/>
      <c r="J723" s="151" t="s">
        <v>597</v>
      </c>
      <c r="K723" s="218"/>
      <c r="L723" s="218"/>
      <c r="M723" s="132" t="s">
        <v>1234</v>
      </c>
      <c r="N723" s="124">
        <v>10</v>
      </c>
      <c r="O723" s="131" t="s">
        <v>584</v>
      </c>
      <c r="P723" s="154">
        <v>2971</v>
      </c>
      <c r="Q723" s="124">
        <v>1</v>
      </c>
      <c r="R723" s="124" t="s">
        <v>1173</v>
      </c>
      <c r="S723" s="154">
        <v>5.28</v>
      </c>
      <c r="T723" s="155">
        <v>75047.46</v>
      </c>
      <c r="U723" s="155">
        <v>45028.476</v>
      </c>
      <c r="V723" s="155">
        <v>0.6</v>
      </c>
    </row>
    <row r="724" spans="1:22" ht="45.75" thickTop="1">
      <c r="A724" s="246" t="s">
        <v>1169</v>
      </c>
      <c r="B724" s="195"/>
      <c r="C724" s="189" t="s">
        <v>739</v>
      </c>
      <c r="D724" s="195"/>
      <c r="E724" s="195" t="s">
        <v>1116</v>
      </c>
      <c r="F724" s="195" t="s">
        <v>1172</v>
      </c>
      <c r="G724" s="189" t="s">
        <v>575</v>
      </c>
      <c r="H724" s="220" t="s">
        <v>1112</v>
      </c>
      <c r="I724" s="195">
        <v>6</v>
      </c>
      <c r="J724" s="156" t="s">
        <v>598</v>
      </c>
      <c r="K724" s="216" t="s">
        <v>1169</v>
      </c>
      <c r="L724" s="216" t="s">
        <v>739</v>
      </c>
      <c r="M724" s="138" t="s">
        <v>1233</v>
      </c>
      <c r="N724" s="123">
        <v>11</v>
      </c>
      <c r="O724" s="156" t="s">
        <v>585</v>
      </c>
      <c r="P724" s="159">
        <v>368</v>
      </c>
      <c r="Q724" s="123">
        <v>1</v>
      </c>
      <c r="R724" s="123" t="s">
        <v>1144</v>
      </c>
      <c r="S724" s="159">
        <v>5.28</v>
      </c>
      <c r="T724" s="294">
        <v>7772.16</v>
      </c>
      <c r="U724" s="294">
        <v>4663.296</v>
      </c>
      <c r="V724" s="294">
        <v>0.6</v>
      </c>
    </row>
    <row r="725" spans="1:22" s="11" customFormat="1" ht="33.75">
      <c r="A725" s="247"/>
      <c r="B725" s="196"/>
      <c r="C725" s="196"/>
      <c r="D725" s="196"/>
      <c r="E725" s="196"/>
      <c r="F725" s="196"/>
      <c r="G725" s="190"/>
      <c r="H725" s="221"/>
      <c r="I725" s="196"/>
      <c r="J725" s="21" t="s">
        <v>599</v>
      </c>
      <c r="K725" s="217"/>
      <c r="L725" s="217"/>
      <c r="M725" s="24" t="s">
        <v>12</v>
      </c>
      <c r="N725" s="23">
        <v>3</v>
      </c>
      <c r="O725" s="14" t="s">
        <v>585</v>
      </c>
      <c r="P725" s="27">
        <v>368</v>
      </c>
      <c r="Q725" s="23">
        <v>1</v>
      </c>
      <c r="R725" s="14" t="s">
        <v>1173</v>
      </c>
      <c r="S725" s="27">
        <v>5.28</v>
      </c>
      <c r="T725" s="289">
        <v>493944.32</v>
      </c>
      <c r="U725" s="289">
        <v>296366.592</v>
      </c>
      <c r="V725" s="293">
        <v>0.6</v>
      </c>
    </row>
    <row r="726" spans="1:22" s="11" customFormat="1" ht="33.75">
      <c r="A726" s="247"/>
      <c r="B726" s="196"/>
      <c r="C726" s="196"/>
      <c r="D726" s="196"/>
      <c r="E726" s="196"/>
      <c r="F726" s="196"/>
      <c r="G726" s="190"/>
      <c r="H726" s="221"/>
      <c r="I726" s="196"/>
      <c r="J726" s="21" t="s">
        <v>600</v>
      </c>
      <c r="K726" s="217"/>
      <c r="L726" s="217"/>
      <c r="M726" s="2" t="s">
        <v>15</v>
      </c>
      <c r="N726" s="23">
        <v>9</v>
      </c>
      <c r="O726" s="14" t="s">
        <v>585</v>
      </c>
      <c r="P726" s="27">
        <v>368</v>
      </c>
      <c r="Q726" s="23">
        <v>1</v>
      </c>
      <c r="R726" s="14" t="s">
        <v>1173</v>
      </c>
      <c r="S726" s="27">
        <v>5.28</v>
      </c>
      <c r="T726" s="289">
        <v>1074.56</v>
      </c>
      <c r="U726" s="289">
        <v>644.736</v>
      </c>
      <c r="V726" s="293">
        <v>0.6</v>
      </c>
    </row>
    <row r="727" spans="1:22" s="11" customFormat="1" ht="33.75">
      <c r="A727" s="247"/>
      <c r="B727" s="196"/>
      <c r="C727" s="196"/>
      <c r="D727" s="196"/>
      <c r="E727" s="196"/>
      <c r="F727" s="196"/>
      <c r="G727" s="190"/>
      <c r="H727" s="221"/>
      <c r="I727" s="196"/>
      <c r="J727" s="21" t="s">
        <v>601</v>
      </c>
      <c r="K727" s="217"/>
      <c r="L727" s="217"/>
      <c r="M727" s="24" t="s">
        <v>13</v>
      </c>
      <c r="N727" s="23">
        <v>3</v>
      </c>
      <c r="O727" s="14" t="s">
        <v>585</v>
      </c>
      <c r="P727" s="27">
        <v>368</v>
      </c>
      <c r="Q727" s="23">
        <v>1</v>
      </c>
      <c r="R727" s="14" t="s">
        <v>1173</v>
      </c>
      <c r="S727" s="27">
        <v>5.28</v>
      </c>
      <c r="T727" s="289">
        <v>31088.64</v>
      </c>
      <c r="U727" s="289">
        <v>18653.184</v>
      </c>
      <c r="V727" s="293">
        <v>0.6</v>
      </c>
    </row>
    <row r="728" spans="1:22" s="11" customFormat="1" ht="33.75">
      <c r="A728" s="247"/>
      <c r="B728" s="196"/>
      <c r="C728" s="196"/>
      <c r="D728" s="196"/>
      <c r="E728" s="196"/>
      <c r="F728" s="196"/>
      <c r="G728" s="190"/>
      <c r="H728" s="221"/>
      <c r="I728" s="196"/>
      <c r="J728" s="21" t="s">
        <v>602</v>
      </c>
      <c r="K728" s="217"/>
      <c r="L728" s="217"/>
      <c r="M728" s="2" t="s">
        <v>14</v>
      </c>
      <c r="N728" s="23">
        <v>9</v>
      </c>
      <c r="O728" s="14" t="s">
        <v>585</v>
      </c>
      <c r="P728" s="27">
        <v>368</v>
      </c>
      <c r="Q728" s="23">
        <v>1</v>
      </c>
      <c r="R728" s="14" t="s">
        <v>1173</v>
      </c>
      <c r="S728" s="27">
        <v>5.28</v>
      </c>
      <c r="T728" s="289">
        <v>1074.56</v>
      </c>
      <c r="U728" s="289">
        <v>644.736</v>
      </c>
      <c r="V728" s="293">
        <v>0.6</v>
      </c>
    </row>
    <row r="729" spans="1:22" ht="34.5" thickBot="1">
      <c r="A729" s="248"/>
      <c r="B729" s="197"/>
      <c r="C729" s="197"/>
      <c r="D729" s="197"/>
      <c r="E729" s="197"/>
      <c r="F729" s="197"/>
      <c r="G729" s="191"/>
      <c r="H729" s="203"/>
      <c r="I729" s="197"/>
      <c r="J729" s="151" t="s">
        <v>603</v>
      </c>
      <c r="K729" s="218"/>
      <c r="L729" s="218"/>
      <c r="M729" s="132" t="s">
        <v>1234</v>
      </c>
      <c r="N729" s="124">
        <v>10</v>
      </c>
      <c r="O729" s="131" t="s">
        <v>585</v>
      </c>
      <c r="P729" s="154">
        <v>368</v>
      </c>
      <c r="Q729" s="124">
        <v>1</v>
      </c>
      <c r="R729" s="124" t="s">
        <v>1173</v>
      </c>
      <c r="S729" s="154">
        <v>5.28</v>
      </c>
      <c r="T729" s="155">
        <v>9295.68</v>
      </c>
      <c r="U729" s="155">
        <v>5577.408</v>
      </c>
      <c r="V729" s="155">
        <v>0.6</v>
      </c>
    </row>
    <row r="730" spans="1:22" ht="45.75" thickTop="1">
      <c r="A730" s="245" t="s">
        <v>1169</v>
      </c>
      <c r="B730" s="189"/>
      <c r="C730" s="189" t="s">
        <v>739</v>
      </c>
      <c r="D730" s="189"/>
      <c r="E730" s="189" t="s">
        <v>1116</v>
      </c>
      <c r="F730" s="189" t="s">
        <v>1172</v>
      </c>
      <c r="G730" s="189" t="s">
        <v>604</v>
      </c>
      <c r="H730" s="220" t="s">
        <v>742</v>
      </c>
      <c r="I730" s="189">
        <v>6</v>
      </c>
      <c r="J730" s="156" t="s">
        <v>612</v>
      </c>
      <c r="K730" s="216" t="s">
        <v>1169</v>
      </c>
      <c r="L730" s="216" t="s">
        <v>739</v>
      </c>
      <c r="M730" s="138" t="s">
        <v>1233</v>
      </c>
      <c r="N730" s="123">
        <v>11</v>
      </c>
      <c r="O730" s="156" t="s">
        <v>608</v>
      </c>
      <c r="P730" s="159">
        <v>448</v>
      </c>
      <c r="Q730" s="123">
        <v>1</v>
      </c>
      <c r="R730" s="123" t="s">
        <v>1173</v>
      </c>
      <c r="S730" s="159">
        <v>9.37</v>
      </c>
      <c r="T730" s="294">
        <v>16791.04</v>
      </c>
      <c r="U730" s="294">
        <v>10074.623999999998</v>
      </c>
      <c r="V730" s="294">
        <v>0.6</v>
      </c>
    </row>
    <row r="731" spans="1:22" s="11" customFormat="1" ht="33.75">
      <c r="A731" s="237"/>
      <c r="B731" s="190"/>
      <c r="C731" s="190"/>
      <c r="D731" s="190"/>
      <c r="E731" s="190"/>
      <c r="F731" s="190"/>
      <c r="G731" s="190"/>
      <c r="H731" s="221"/>
      <c r="I731" s="190"/>
      <c r="J731" s="21" t="s">
        <v>613</v>
      </c>
      <c r="K731" s="217"/>
      <c r="L731" s="217"/>
      <c r="M731" s="24" t="s">
        <v>12</v>
      </c>
      <c r="N731" s="23">
        <v>3</v>
      </c>
      <c r="O731" s="14" t="s">
        <v>608</v>
      </c>
      <c r="P731" s="27">
        <v>448</v>
      </c>
      <c r="Q731" s="23">
        <v>1</v>
      </c>
      <c r="R731" s="14" t="s">
        <v>1173</v>
      </c>
      <c r="S731" s="26">
        <v>9.37</v>
      </c>
      <c r="T731" s="289">
        <v>615982.08</v>
      </c>
      <c r="U731" s="289">
        <v>369589.248</v>
      </c>
      <c r="V731" s="293">
        <v>0.6</v>
      </c>
    </row>
    <row r="732" spans="1:22" s="11" customFormat="1" ht="33.75">
      <c r="A732" s="237"/>
      <c r="B732" s="190"/>
      <c r="C732" s="190"/>
      <c r="D732" s="190"/>
      <c r="E732" s="190"/>
      <c r="F732" s="190"/>
      <c r="G732" s="190"/>
      <c r="H732" s="221"/>
      <c r="I732" s="190"/>
      <c r="J732" s="21" t="s">
        <v>614</v>
      </c>
      <c r="K732" s="217"/>
      <c r="L732" s="217"/>
      <c r="M732" s="2" t="s">
        <v>15</v>
      </c>
      <c r="N732" s="23">
        <v>9</v>
      </c>
      <c r="O732" s="14" t="s">
        <v>608</v>
      </c>
      <c r="P732" s="27">
        <v>448</v>
      </c>
      <c r="Q732" s="23">
        <v>1</v>
      </c>
      <c r="R732" s="14" t="s">
        <v>1173</v>
      </c>
      <c r="S732" s="26">
        <v>9.37</v>
      </c>
      <c r="T732" s="289">
        <v>2224.32</v>
      </c>
      <c r="U732" s="289">
        <v>1334.5919999999999</v>
      </c>
      <c r="V732" s="293">
        <v>0.6</v>
      </c>
    </row>
    <row r="733" spans="1:22" s="11" customFormat="1" ht="33.75">
      <c r="A733" s="237"/>
      <c r="B733" s="190"/>
      <c r="C733" s="190"/>
      <c r="D733" s="190"/>
      <c r="E733" s="190"/>
      <c r="F733" s="190"/>
      <c r="G733" s="190"/>
      <c r="H733" s="221"/>
      <c r="I733" s="190"/>
      <c r="J733" s="21" t="s">
        <v>615</v>
      </c>
      <c r="K733" s="217"/>
      <c r="L733" s="217"/>
      <c r="M733" s="24" t="s">
        <v>13</v>
      </c>
      <c r="N733" s="23">
        <v>3</v>
      </c>
      <c r="O733" s="14" t="s">
        <v>608</v>
      </c>
      <c r="P733" s="27">
        <v>448</v>
      </c>
      <c r="Q733" s="23">
        <v>1</v>
      </c>
      <c r="R733" s="14" t="s">
        <v>1173</v>
      </c>
      <c r="S733" s="26">
        <v>9.37</v>
      </c>
      <c r="T733" s="289">
        <v>67164.16</v>
      </c>
      <c r="U733" s="289">
        <v>40298.49599999999</v>
      </c>
      <c r="V733" s="293">
        <v>0.6</v>
      </c>
    </row>
    <row r="734" spans="1:22" s="11" customFormat="1" ht="33.75">
      <c r="A734" s="237"/>
      <c r="B734" s="190"/>
      <c r="C734" s="190"/>
      <c r="D734" s="190"/>
      <c r="E734" s="190"/>
      <c r="F734" s="190"/>
      <c r="G734" s="190"/>
      <c r="H734" s="221"/>
      <c r="I734" s="190"/>
      <c r="J734" s="21" t="s">
        <v>616</v>
      </c>
      <c r="K734" s="217"/>
      <c r="L734" s="217"/>
      <c r="M734" s="2" t="s">
        <v>14</v>
      </c>
      <c r="N734" s="23">
        <v>9</v>
      </c>
      <c r="O734" s="14" t="s">
        <v>608</v>
      </c>
      <c r="P734" s="27">
        <v>448</v>
      </c>
      <c r="Q734" s="23">
        <v>1</v>
      </c>
      <c r="R734" s="14" t="s">
        <v>1173</v>
      </c>
      <c r="S734" s="26">
        <v>9.37</v>
      </c>
      <c r="T734" s="289">
        <v>2224.32</v>
      </c>
      <c r="U734" s="289">
        <v>1334.5919999999999</v>
      </c>
      <c r="V734" s="293">
        <v>0.6</v>
      </c>
    </row>
    <row r="735" spans="1:22" ht="34.5" thickBot="1">
      <c r="A735" s="240"/>
      <c r="B735" s="191"/>
      <c r="C735" s="191"/>
      <c r="D735" s="191"/>
      <c r="E735" s="191"/>
      <c r="F735" s="191"/>
      <c r="G735" s="191"/>
      <c r="H735" s="203"/>
      <c r="I735" s="191"/>
      <c r="J735" s="151" t="s">
        <v>617</v>
      </c>
      <c r="K735" s="218"/>
      <c r="L735" s="218"/>
      <c r="M735" s="132" t="s">
        <v>1234</v>
      </c>
      <c r="N735" s="124">
        <v>10</v>
      </c>
      <c r="O735" s="131" t="s">
        <v>608</v>
      </c>
      <c r="P735" s="154">
        <v>448</v>
      </c>
      <c r="Q735" s="124">
        <v>1</v>
      </c>
      <c r="R735" s="124" t="s">
        <v>1173</v>
      </c>
      <c r="S735" s="154">
        <v>9.37</v>
      </c>
      <c r="T735" s="155">
        <v>18645.76</v>
      </c>
      <c r="U735" s="155">
        <v>11187.455999999998</v>
      </c>
      <c r="V735" s="155">
        <v>0.6</v>
      </c>
    </row>
    <row r="736" spans="1:22" ht="45.75" thickTop="1">
      <c r="A736" s="245" t="s">
        <v>1169</v>
      </c>
      <c r="B736" s="189"/>
      <c r="C736" s="189" t="s">
        <v>739</v>
      </c>
      <c r="D736" s="189"/>
      <c r="E736" s="189" t="s">
        <v>1116</v>
      </c>
      <c r="F736" s="189" t="s">
        <v>1172</v>
      </c>
      <c r="G736" s="189" t="s">
        <v>607</v>
      </c>
      <c r="H736" s="220" t="s">
        <v>1113</v>
      </c>
      <c r="I736" s="189">
        <v>6</v>
      </c>
      <c r="J736" s="156" t="s">
        <v>618</v>
      </c>
      <c r="K736" s="216" t="s">
        <v>1169</v>
      </c>
      <c r="L736" s="216" t="s">
        <v>739</v>
      </c>
      <c r="M736" s="138" t="s">
        <v>1233</v>
      </c>
      <c r="N736" s="123">
        <v>11</v>
      </c>
      <c r="O736" s="156" t="s">
        <v>609</v>
      </c>
      <c r="P736" s="159">
        <v>117</v>
      </c>
      <c r="Q736" s="123">
        <v>1</v>
      </c>
      <c r="R736" s="123" t="s">
        <v>1173</v>
      </c>
      <c r="S736" s="159">
        <v>9.37</v>
      </c>
      <c r="T736" s="294">
        <v>4385.16</v>
      </c>
      <c r="U736" s="294">
        <v>2631.096</v>
      </c>
      <c r="V736" s="294">
        <v>0.6</v>
      </c>
    </row>
    <row r="737" spans="1:22" s="11" customFormat="1" ht="33.75">
      <c r="A737" s="237"/>
      <c r="B737" s="190"/>
      <c r="C737" s="190"/>
      <c r="D737" s="190"/>
      <c r="E737" s="190"/>
      <c r="F737" s="190"/>
      <c r="G737" s="190"/>
      <c r="H737" s="221"/>
      <c r="I737" s="190"/>
      <c r="J737" s="21" t="s">
        <v>619</v>
      </c>
      <c r="K737" s="217"/>
      <c r="L737" s="217"/>
      <c r="M737" s="24" t="s">
        <v>12</v>
      </c>
      <c r="N737" s="23">
        <v>3</v>
      </c>
      <c r="O737" s="14" t="s">
        <v>609</v>
      </c>
      <c r="P737" s="27">
        <v>117</v>
      </c>
      <c r="Q737" s="23">
        <v>1</v>
      </c>
      <c r="R737" s="14" t="s">
        <v>1173</v>
      </c>
      <c r="S737" s="26">
        <v>9.37</v>
      </c>
      <c r="T737" s="289">
        <v>8770.32</v>
      </c>
      <c r="U737" s="289">
        <v>5262.192</v>
      </c>
      <c r="V737" s="293">
        <v>0.6</v>
      </c>
    </row>
    <row r="738" spans="1:22" s="11" customFormat="1" ht="33.75">
      <c r="A738" s="237"/>
      <c r="B738" s="190"/>
      <c r="C738" s="190"/>
      <c r="D738" s="190"/>
      <c r="E738" s="190"/>
      <c r="F738" s="190"/>
      <c r="G738" s="190"/>
      <c r="H738" s="221"/>
      <c r="I738" s="190"/>
      <c r="J738" s="21" t="s">
        <v>620</v>
      </c>
      <c r="K738" s="217"/>
      <c r="L738" s="217"/>
      <c r="M738" s="2" t="s">
        <v>15</v>
      </c>
      <c r="N738" s="23">
        <v>9</v>
      </c>
      <c r="O738" s="14" t="s">
        <v>609</v>
      </c>
      <c r="P738" s="27">
        <v>117</v>
      </c>
      <c r="Q738" s="23">
        <v>1</v>
      </c>
      <c r="R738" s="14" t="s">
        <v>1173</v>
      </c>
      <c r="S738" s="26">
        <v>9.37</v>
      </c>
      <c r="T738" s="289">
        <v>580.905</v>
      </c>
      <c r="U738" s="289">
        <v>348.54299999999995</v>
      </c>
      <c r="V738" s="293">
        <v>0.6</v>
      </c>
    </row>
    <row r="739" spans="1:22" s="11" customFormat="1" ht="33.75">
      <c r="A739" s="237"/>
      <c r="B739" s="190"/>
      <c r="C739" s="190"/>
      <c r="D739" s="190"/>
      <c r="E739" s="190"/>
      <c r="F739" s="190"/>
      <c r="G739" s="190"/>
      <c r="H739" s="221"/>
      <c r="I739" s="190"/>
      <c r="J739" s="21" t="s">
        <v>621</v>
      </c>
      <c r="K739" s="217"/>
      <c r="L739" s="217"/>
      <c r="M739" s="24" t="s">
        <v>13</v>
      </c>
      <c r="N739" s="23">
        <v>3</v>
      </c>
      <c r="O739" s="14" t="s">
        <v>609</v>
      </c>
      <c r="P739" s="27">
        <v>117</v>
      </c>
      <c r="Q739" s="23">
        <v>1</v>
      </c>
      <c r="R739" s="14" t="s">
        <v>1173</v>
      </c>
      <c r="S739" s="26">
        <v>9.37</v>
      </c>
      <c r="T739" s="289">
        <v>17540.64</v>
      </c>
      <c r="U739" s="289">
        <v>10524.384</v>
      </c>
      <c r="V739" s="293">
        <v>0.6</v>
      </c>
    </row>
    <row r="740" spans="1:22" s="11" customFormat="1" ht="33.75">
      <c r="A740" s="237"/>
      <c r="B740" s="190"/>
      <c r="C740" s="190"/>
      <c r="D740" s="190"/>
      <c r="E740" s="190"/>
      <c r="F740" s="190"/>
      <c r="G740" s="190"/>
      <c r="H740" s="221"/>
      <c r="I740" s="190"/>
      <c r="J740" s="21" t="s">
        <v>622</v>
      </c>
      <c r="K740" s="217"/>
      <c r="L740" s="217"/>
      <c r="M740" s="2" t="s">
        <v>14</v>
      </c>
      <c r="N740" s="23">
        <v>9</v>
      </c>
      <c r="O740" s="14" t="s">
        <v>609</v>
      </c>
      <c r="P740" s="27">
        <v>117</v>
      </c>
      <c r="Q740" s="23">
        <v>1</v>
      </c>
      <c r="R740" s="14" t="s">
        <v>1173</v>
      </c>
      <c r="S740" s="26">
        <v>9.37</v>
      </c>
      <c r="T740" s="289">
        <v>580.905</v>
      </c>
      <c r="U740" s="289">
        <v>348.54299999999995</v>
      </c>
      <c r="V740" s="293">
        <v>0.6</v>
      </c>
    </row>
    <row r="741" spans="1:22" ht="34.5" thickBot="1">
      <c r="A741" s="240"/>
      <c r="B741" s="191"/>
      <c r="C741" s="191"/>
      <c r="D741" s="191"/>
      <c r="E741" s="191"/>
      <c r="F741" s="191"/>
      <c r="G741" s="191"/>
      <c r="H741" s="203"/>
      <c r="I741" s="191"/>
      <c r="J741" s="151" t="s">
        <v>623</v>
      </c>
      <c r="K741" s="218"/>
      <c r="L741" s="218"/>
      <c r="M741" s="132" t="s">
        <v>1234</v>
      </c>
      <c r="N741" s="124">
        <v>10</v>
      </c>
      <c r="O741" s="131" t="s">
        <v>609</v>
      </c>
      <c r="P741" s="154">
        <v>117</v>
      </c>
      <c r="Q741" s="124">
        <v>1</v>
      </c>
      <c r="R741" s="124" t="s">
        <v>1173</v>
      </c>
      <c r="S741" s="154">
        <v>9.37</v>
      </c>
      <c r="T741" s="155">
        <v>156969.54</v>
      </c>
      <c r="U741" s="155">
        <v>94181.72399999999</v>
      </c>
      <c r="V741" s="155">
        <v>0.6</v>
      </c>
    </row>
    <row r="742" spans="1:22" ht="45.75" thickTop="1">
      <c r="A742" s="246" t="s">
        <v>1169</v>
      </c>
      <c r="B742" s="195"/>
      <c r="C742" s="192" t="s">
        <v>739</v>
      </c>
      <c r="D742" s="195"/>
      <c r="E742" s="195" t="s">
        <v>1116</v>
      </c>
      <c r="F742" s="195" t="s">
        <v>1172</v>
      </c>
      <c r="G742" s="189" t="s">
        <v>605</v>
      </c>
      <c r="H742" s="220" t="s">
        <v>743</v>
      </c>
      <c r="I742" s="195">
        <v>6</v>
      </c>
      <c r="J742" s="156" t="s">
        <v>624</v>
      </c>
      <c r="K742" s="216" t="s">
        <v>1169</v>
      </c>
      <c r="L742" s="216" t="s">
        <v>739</v>
      </c>
      <c r="M742" s="138" t="s">
        <v>1233</v>
      </c>
      <c r="N742" s="123">
        <v>11</v>
      </c>
      <c r="O742" s="156" t="s">
        <v>610</v>
      </c>
      <c r="P742" s="159">
        <v>228</v>
      </c>
      <c r="Q742" s="123">
        <v>1</v>
      </c>
      <c r="R742" s="123" t="s">
        <v>1144</v>
      </c>
      <c r="S742" s="159">
        <v>5.28</v>
      </c>
      <c r="T742" s="294">
        <v>4815.36</v>
      </c>
      <c r="U742" s="294">
        <v>2889.2160000000003</v>
      </c>
      <c r="V742" s="294">
        <v>0.6</v>
      </c>
    </row>
    <row r="743" spans="1:22" s="11" customFormat="1" ht="33.75">
      <c r="A743" s="247"/>
      <c r="B743" s="196"/>
      <c r="C743" s="193"/>
      <c r="D743" s="196"/>
      <c r="E743" s="196"/>
      <c r="F743" s="196"/>
      <c r="G743" s="190"/>
      <c r="H743" s="221"/>
      <c r="I743" s="196"/>
      <c r="J743" s="21" t="s">
        <v>625</v>
      </c>
      <c r="K743" s="217"/>
      <c r="L743" s="217"/>
      <c r="M743" s="24" t="s">
        <v>12</v>
      </c>
      <c r="N743" s="23">
        <v>3</v>
      </c>
      <c r="O743" s="14" t="s">
        <v>610</v>
      </c>
      <c r="P743" s="27">
        <v>228</v>
      </c>
      <c r="Q743" s="23">
        <v>1</v>
      </c>
      <c r="R743" s="14" t="s">
        <v>1173</v>
      </c>
      <c r="S743" s="27">
        <v>5.28</v>
      </c>
      <c r="T743" s="289">
        <v>9630.72</v>
      </c>
      <c r="U743" s="289">
        <v>5778.432000000001</v>
      </c>
      <c r="V743" s="293">
        <v>0.6</v>
      </c>
    </row>
    <row r="744" spans="1:22" s="11" customFormat="1" ht="33.75">
      <c r="A744" s="247"/>
      <c r="B744" s="196"/>
      <c r="C744" s="193"/>
      <c r="D744" s="196"/>
      <c r="E744" s="196"/>
      <c r="F744" s="196"/>
      <c r="G744" s="190"/>
      <c r="H744" s="221"/>
      <c r="I744" s="196"/>
      <c r="J744" s="21" t="s">
        <v>626</v>
      </c>
      <c r="K744" s="217"/>
      <c r="L744" s="217"/>
      <c r="M744" s="2" t="s">
        <v>15</v>
      </c>
      <c r="N744" s="23">
        <v>9</v>
      </c>
      <c r="O744" s="14" t="s">
        <v>610</v>
      </c>
      <c r="P744" s="27">
        <v>228</v>
      </c>
      <c r="Q744" s="23">
        <v>1</v>
      </c>
      <c r="R744" s="14" t="s">
        <v>1173</v>
      </c>
      <c r="S744" s="27">
        <v>5.28</v>
      </c>
      <c r="T744" s="289">
        <v>665.76</v>
      </c>
      <c r="U744" s="289">
        <v>399.45599999999996</v>
      </c>
      <c r="V744" s="293">
        <v>0.6</v>
      </c>
    </row>
    <row r="745" spans="1:22" s="11" customFormat="1" ht="33.75">
      <c r="A745" s="247"/>
      <c r="B745" s="196"/>
      <c r="C745" s="193"/>
      <c r="D745" s="196"/>
      <c r="E745" s="196"/>
      <c r="F745" s="196"/>
      <c r="G745" s="190"/>
      <c r="H745" s="221"/>
      <c r="I745" s="196"/>
      <c r="J745" s="21" t="s">
        <v>627</v>
      </c>
      <c r="K745" s="217"/>
      <c r="L745" s="217"/>
      <c r="M745" s="24" t="s">
        <v>13</v>
      </c>
      <c r="N745" s="23">
        <v>3</v>
      </c>
      <c r="O745" s="14" t="s">
        <v>610</v>
      </c>
      <c r="P745" s="27">
        <v>228</v>
      </c>
      <c r="Q745" s="23">
        <v>1</v>
      </c>
      <c r="R745" s="14" t="s">
        <v>1173</v>
      </c>
      <c r="S745" s="27">
        <v>5.28</v>
      </c>
      <c r="T745" s="289">
        <v>19261.44</v>
      </c>
      <c r="U745" s="289">
        <v>11556.864000000001</v>
      </c>
      <c r="V745" s="293">
        <v>0.6</v>
      </c>
    </row>
    <row r="746" spans="1:22" s="11" customFormat="1" ht="33.75">
      <c r="A746" s="247"/>
      <c r="B746" s="196"/>
      <c r="C746" s="193"/>
      <c r="D746" s="196"/>
      <c r="E746" s="196"/>
      <c r="F746" s="196"/>
      <c r="G746" s="190"/>
      <c r="H746" s="221"/>
      <c r="I746" s="196"/>
      <c r="J746" s="21" t="s">
        <v>628</v>
      </c>
      <c r="K746" s="217"/>
      <c r="L746" s="217"/>
      <c r="M746" s="2" t="s">
        <v>14</v>
      </c>
      <c r="N746" s="23">
        <v>9</v>
      </c>
      <c r="O746" s="14" t="s">
        <v>610</v>
      </c>
      <c r="P746" s="27">
        <v>228</v>
      </c>
      <c r="Q746" s="23">
        <v>1</v>
      </c>
      <c r="R746" s="14" t="s">
        <v>1173</v>
      </c>
      <c r="S746" s="27">
        <v>5.28</v>
      </c>
      <c r="T746" s="289">
        <v>665.76</v>
      </c>
      <c r="U746" s="289">
        <v>399.45599999999996</v>
      </c>
      <c r="V746" s="293">
        <v>0.6</v>
      </c>
    </row>
    <row r="747" spans="1:22" ht="34.5" thickBot="1">
      <c r="A747" s="248"/>
      <c r="B747" s="197"/>
      <c r="C747" s="194"/>
      <c r="D747" s="197"/>
      <c r="E747" s="197"/>
      <c r="F747" s="197"/>
      <c r="G747" s="191"/>
      <c r="H747" s="203"/>
      <c r="I747" s="197"/>
      <c r="J747" s="151" t="s">
        <v>629</v>
      </c>
      <c r="K747" s="218"/>
      <c r="L747" s="218"/>
      <c r="M747" s="132" t="s">
        <v>1234</v>
      </c>
      <c r="N747" s="124">
        <v>10</v>
      </c>
      <c r="O747" s="131" t="s">
        <v>610</v>
      </c>
      <c r="P747" s="154">
        <v>228</v>
      </c>
      <c r="Q747" s="124">
        <v>1</v>
      </c>
      <c r="R747" s="124" t="s">
        <v>1173</v>
      </c>
      <c r="S747" s="154">
        <v>5.28</v>
      </c>
      <c r="T747" s="155">
        <v>302159.28</v>
      </c>
      <c r="U747" s="155">
        <v>181295.56799999997</v>
      </c>
      <c r="V747" s="155">
        <v>0.6</v>
      </c>
    </row>
    <row r="748" spans="1:22" ht="45.75" thickTop="1">
      <c r="A748" s="245" t="s">
        <v>1169</v>
      </c>
      <c r="B748" s="195"/>
      <c r="C748" s="189" t="s">
        <v>739</v>
      </c>
      <c r="D748" s="195"/>
      <c r="E748" s="195" t="s">
        <v>1116</v>
      </c>
      <c r="F748" s="195" t="s">
        <v>1172</v>
      </c>
      <c r="G748" s="189" t="s">
        <v>606</v>
      </c>
      <c r="H748" s="220" t="s">
        <v>1114</v>
      </c>
      <c r="I748" s="195">
        <v>6</v>
      </c>
      <c r="J748" s="156" t="s">
        <v>630</v>
      </c>
      <c r="K748" s="216" t="s">
        <v>1169</v>
      </c>
      <c r="L748" s="216" t="s">
        <v>739</v>
      </c>
      <c r="M748" s="138" t="s">
        <v>1233</v>
      </c>
      <c r="N748" s="123">
        <v>11</v>
      </c>
      <c r="O748" s="156" t="s">
        <v>611</v>
      </c>
      <c r="P748" s="159">
        <v>87</v>
      </c>
      <c r="Q748" s="123">
        <v>1</v>
      </c>
      <c r="R748" s="123" t="s">
        <v>1144</v>
      </c>
      <c r="S748" s="159">
        <v>5.28</v>
      </c>
      <c r="T748" s="294">
        <v>1837.44</v>
      </c>
      <c r="U748" s="294">
        <v>1102.464</v>
      </c>
      <c r="V748" s="294">
        <v>0.6</v>
      </c>
    </row>
    <row r="749" spans="1:22" s="11" customFormat="1" ht="33.75">
      <c r="A749" s="247"/>
      <c r="B749" s="196"/>
      <c r="C749" s="196"/>
      <c r="D749" s="196"/>
      <c r="E749" s="196"/>
      <c r="F749" s="196"/>
      <c r="G749" s="190"/>
      <c r="H749" s="221"/>
      <c r="I749" s="196"/>
      <c r="J749" s="21" t="s">
        <v>631</v>
      </c>
      <c r="K749" s="217"/>
      <c r="L749" s="217"/>
      <c r="M749" s="24" t="s">
        <v>12</v>
      </c>
      <c r="N749" s="23">
        <v>3</v>
      </c>
      <c r="O749" s="14" t="s">
        <v>611</v>
      </c>
      <c r="P749" s="27">
        <v>87</v>
      </c>
      <c r="Q749" s="23">
        <v>1</v>
      </c>
      <c r="R749" s="14" t="s">
        <v>1173</v>
      </c>
      <c r="S749" s="27">
        <v>5.28</v>
      </c>
      <c r="T749" s="289">
        <v>3674.88</v>
      </c>
      <c r="U749" s="289">
        <v>2204.928</v>
      </c>
      <c r="V749" s="293">
        <v>0.6</v>
      </c>
    </row>
    <row r="750" spans="1:22" s="11" customFormat="1" ht="33.75">
      <c r="A750" s="247"/>
      <c r="B750" s="196"/>
      <c r="C750" s="196"/>
      <c r="D750" s="196"/>
      <c r="E750" s="196"/>
      <c r="F750" s="196"/>
      <c r="G750" s="190"/>
      <c r="H750" s="221"/>
      <c r="I750" s="196"/>
      <c r="J750" s="21" t="s">
        <v>632</v>
      </c>
      <c r="K750" s="217"/>
      <c r="L750" s="217"/>
      <c r="M750" s="2" t="s">
        <v>15</v>
      </c>
      <c r="N750" s="23">
        <v>9</v>
      </c>
      <c r="O750" s="14" t="s">
        <v>611</v>
      </c>
      <c r="P750" s="27">
        <v>87</v>
      </c>
      <c r="Q750" s="23">
        <v>1</v>
      </c>
      <c r="R750" s="14" t="s">
        <v>1173</v>
      </c>
      <c r="S750" s="27">
        <v>5.28</v>
      </c>
      <c r="T750" s="289">
        <v>254.04</v>
      </c>
      <c r="U750" s="289">
        <v>152.42399999999998</v>
      </c>
      <c r="V750" s="293">
        <v>0.6</v>
      </c>
    </row>
    <row r="751" spans="1:22" s="11" customFormat="1" ht="33.75">
      <c r="A751" s="247"/>
      <c r="B751" s="196"/>
      <c r="C751" s="196"/>
      <c r="D751" s="196"/>
      <c r="E751" s="196"/>
      <c r="F751" s="196"/>
      <c r="G751" s="190"/>
      <c r="H751" s="221"/>
      <c r="I751" s="196"/>
      <c r="J751" s="21" t="s">
        <v>633</v>
      </c>
      <c r="K751" s="217"/>
      <c r="L751" s="217"/>
      <c r="M751" s="24" t="s">
        <v>13</v>
      </c>
      <c r="N751" s="23">
        <v>3</v>
      </c>
      <c r="O751" s="14" t="s">
        <v>611</v>
      </c>
      <c r="P751" s="27">
        <v>87</v>
      </c>
      <c r="Q751" s="23">
        <v>1</v>
      </c>
      <c r="R751" s="14" t="s">
        <v>1173</v>
      </c>
      <c r="S751" s="27">
        <v>5.28</v>
      </c>
      <c r="T751" s="289">
        <v>7349.76</v>
      </c>
      <c r="U751" s="289">
        <v>4409.856</v>
      </c>
      <c r="V751" s="293">
        <v>0.6</v>
      </c>
    </row>
    <row r="752" spans="1:22" s="11" customFormat="1" ht="33.75">
      <c r="A752" s="247"/>
      <c r="B752" s="196"/>
      <c r="C752" s="196"/>
      <c r="D752" s="196"/>
      <c r="E752" s="196"/>
      <c r="F752" s="196"/>
      <c r="G752" s="190"/>
      <c r="H752" s="221"/>
      <c r="I752" s="196"/>
      <c r="J752" s="21" t="s">
        <v>634</v>
      </c>
      <c r="K752" s="217"/>
      <c r="L752" s="217"/>
      <c r="M752" s="2" t="s">
        <v>14</v>
      </c>
      <c r="N752" s="23">
        <v>9</v>
      </c>
      <c r="O752" s="14" t="s">
        <v>611</v>
      </c>
      <c r="P752" s="27">
        <v>87</v>
      </c>
      <c r="Q752" s="23">
        <v>1</v>
      </c>
      <c r="R752" s="14" t="s">
        <v>1173</v>
      </c>
      <c r="S752" s="27">
        <v>5.28</v>
      </c>
      <c r="T752" s="289">
        <v>254.04</v>
      </c>
      <c r="U752" s="289">
        <v>152.42399999999998</v>
      </c>
      <c r="V752" s="293">
        <v>0.6</v>
      </c>
    </row>
    <row r="753" spans="1:22" ht="34.5" thickBot="1">
      <c r="A753" s="248"/>
      <c r="B753" s="197"/>
      <c r="C753" s="197"/>
      <c r="D753" s="197"/>
      <c r="E753" s="197"/>
      <c r="F753" s="197"/>
      <c r="G753" s="191"/>
      <c r="H753" s="203"/>
      <c r="I753" s="197"/>
      <c r="J753" s="151" t="s">
        <v>635</v>
      </c>
      <c r="K753" s="218"/>
      <c r="L753" s="218"/>
      <c r="M753" s="132" t="s">
        <v>1234</v>
      </c>
      <c r="N753" s="124">
        <v>10</v>
      </c>
      <c r="O753" s="131" t="s">
        <v>611</v>
      </c>
      <c r="P753" s="154">
        <v>87</v>
      </c>
      <c r="Q753" s="124">
        <v>1</v>
      </c>
      <c r="R753" s="124" t="s">
        <v>1173</v>
      </c>
      <c r="S753" s="154">
        <v>5.28</v>
      </c>
      <c r="T753" s="155">
        <v>115020.96</v>
      </c>
      <c r="U753" s="155">
        <v>69012.57599999999</v>
      </c>
      <c r="V753" s="155">
        <v>0.6</v>
      </c>
    </row>
    <row r="754" spans="1:238" s="36" customFormat="1" ht="12.75" thickBot="1" thickTop="1">
      <c r="A754" s="92" t="s">
        <v>1115</v>
      </c>
      <c r="B754" s="93"/>
      <c r="C754" s="22"/>
      <c r="D754" s="93"/>
      <c r="E754" s="93"/>
      <c r="F754" s="93"/>
      <c r="G754" s="126"/>
      <c r="H754" s="126"/>
      <c r="I754" s="126"/>
      <c r="J754" s="127"/>
      <c r="K754" s="126"/>
      <c r="L754" s="126"/>
      <c r="M754" s="126"/>
      <c r="N754" s="126"/>
      <c r="O754" s="128"/>
      <c r="P754" s="129"/>
      <c r="Q754" s="126"/>
      <c r="R754" s="127"/>
      <c r="S754" s="126"/>
      <c r="T754" s="296"/>
      <c r="U754" s="297"/>
      <c r="V754" s="297"/>
      <c r="W754" s="78"/>
      <c r="X754" s="78"/>
      <c r="Y754" s="78"/>
      <c r="Z754" s="78"/>
      <c r="AA754" s="78"/>
      <c r="AB754" s="78"/>
      <c r="AC754" s="78"/>
      <c r="AD754" s="78"/>
      <c r="AE754" s="78"/>
      <c r="AF754" s="78"/>
      <c r="AG754" s="78"/>
      <c r="AH754" s="78"/>
      <c r="AI754" s="78"/>
      <c r="AJ754" s="78"/>
      <c r="AK754" s="78"/>
      <c r="AL754" s="78"/>
      <c r="AM754" s="78"/>
      <c r="AN754" s="78"/>
      <c r="AO754" s="42"/>
      <c r="AP754" s="42"/>
      <c r="AQ754" s="42"/>
      <c r="AR754" s="42"/>
      <c r="AS754" s="42"/>
      <c r="AT754" s="42"/>
      <c r="AU754" s="42"/>
      <c r="AV754" s="42"/>
      <c r="AW754" s="42"/>
      <c r="AX754" s="42"/>
      <c r="AY754" s="42"/>
      <c r="AZ754" s="42"/>
      <c r="BA754" s="42"/>
      <c r="BB754" s="42"/>
      <c r="BC754" s="42"/>
      <c r="BD754" s="42"/>
      <c r="BE754" s="42"/>
      <c r="BF754" s="42"/>
      <c r="BG754" s="42"/>
      <c r="BH754" s="42"/>
      <c r="BI754" s="42"/>
      <c r="BJ754" s="42"/>
      <c r="BK754" s="42"/>
      <c r="BL754" s="42"/>
      <c r="BM754" s="42"/>
      <c r="BN754" s="42"/>
      <c r="BO754" s="42"/>
      <c r="BP754" s="42"/>
      <c r="BQ754" s="42"/>
      <c r="BR754" s="42"/>
      <c r="BS754" s="42"/>
      <c r="BT754" s="42"/>
      <c r="BU754" s="42"/>
      <c r="BV754" s="42"/>
      <c r="BW754" s="42"/>
      <c r="BX754" s="42"/>
      <c r="BY754" s="42"/>
      <c r="BZ754" s="42"/>
      <c r="CA754" s="42"/>
      <c r="CB754" s="42"/>
      <c r="CC754" s="42"/>
      <c r="CD754" s="42"/>
      <c r="CE754" s="42"/>
      <c r="CF754" s="42"/>
      <c r="CG754" s="42"/>
      <c r="CH754" s="42"/>
      <c r="CI754" s="42"/>
      <c r="CJ754" s="42"/>
      <c r="CK754" s="42"/>
      <c r="CL754" s="42"/>
      <c r="CM754" s="42"/>
      <c r="CN754" s="42"/>
      <c r="CO754" s="42"/>
      <c r="CP754" s="42"/>
      <c r="CQ754" s="42"/>
      <c r="CR754" s="42"/>
      <c r="CS754" s="42"/>
      <c r="CT754" s="42"/>
      <c r="CU754" s="42"/>
      <c r="CV754" s="42"/>
      <c r="CW754" s="42"/>
      <c r="CX754" s="42"/>
      <c r="CY754" s="42"/>
      <c r="CZ754" s="42"/>
      <c r="DA754" s="42"/>
      <c r="DB754" s="42"/>
      <c r="DC754" s="42"/>
      <c r="DD754" s="42"/>
      <c r="DE754" s="42"/>
      <c r="DF754" s="42"/>
      <c r="DG754" s="42"/>
      <c r="DH754" s="42"/>
      <c r="DI754" s="42"/>
      <c r="DJ754" s="42"/>
      <c r="DK754" s="42"/>
      <c r="DL754" s="42"/>
      <c r="DM754" s="42"/>
      <c r="DN754" s="42"/>
      <c r="DO754" s="42"/>
      <c r="DP754" s="42"/>
      <c r="DQ754" s="42"/>
      <c r="DR754" s="42"/>
      <c r="DS754" s="42"/>
      <c r="DT754" s="42"/>
      <c r="DU754" s="42"/>
      <c r="DV754" s="42"/>
      <c r="DW754" s="42"/>
      <c r="DX754" s="42"/>
      <c r="DY754" s="42"/>
      <c r="DZ754" s="42"/>
      <c r="EA754" s="42"/>
      <c r="EB754" s="42"/>
      <c r="EC754" s="42"/>
      <c r="ED754" s="42"/>
      <c r="EE754" s="42"/>
      <c r="EF754" s="42"/>
      <c r="EG754" s="42"/>
      <c r="EH754" s="42"/>
      <c r="EI754" s="42"/>
      <c r="EJ754" s="42"/>
      <c r="EK754" s="42"/>
      <c r="EL754" s="42"/>
      <c r="EM754" s="42"/>
      <c r="EN754" s="42"/>
      <c r="EO754" s="42"/>
      <c r="EP754" s="42"/>
      <c r="EQ754" s="42"/>
      <c r="ER754" s="42"/>
      <c r="ES754" s="42"/>
      <c r="ET754" s="42"/>
      <c r="EU754" s="42"/>
      <c r="EV754" s="42"/>
      <c r="EW754" s="42"/>
      <c r="EX754" s="42"/>
      <c r="EY754" s="42"/>
      <c r="EZ754" s="42"/>
      <c r="FA754" s="42"/>
      <c r="FB754" s="42"/>
      <c r="FC754" s="42"/>
      <c r="FD754" s="42"/>
      <c r="FE754" s="42"/>
      <c r="FF754" s="42"/>
      <c r="FG754" s="42"/>
      <c r="FH754" s="42"/>
      <c r="FI754" s="42"/>
      <c r="FJ754" s="42"/>
      <c r="FK754" s="42"/>
      <c r="FL754" s="42"/>
      <c r="FM754" s="42"/>
      <c r="FN754" s="42"/>
      <c r="FO754" s="42"/>
      <c r="FP754" s="42"/>
      <c r="FQ754" s="42"/>
      <c r="FR754" s="42"/>
      <c r="FS754" s="42"/>
      <c r="FT754" s="42"/>
      <c r="FU754" s="42"/>
      <c r="FV754" s="42"/>
      <c r="FW754" s="42"/>
      <c r="FX754" s="42"/>
      <c r="FY754" s="42"/>
      <c r="FZ754" s="42"/>
      <c r="GA754" s="42"/>
      <c r="GB754" s="42"/>
      <c r="GC754" s="42"/>
      <c r="GD754" s="42"/>
      <c r="GE754" s="42"/>
      <c r="GF754" s="42"/>
      <c r="GG754" s="42"/>
      <c r="GH754" s="42"/>
      <c r="GI754" s="42"/>
      <c r="GJ754" s="42"/>
      <c r="GK754" s="42"/>
      <c r="GL754" s="42"/>
      <c r="GM754" s="42"/>
      <c r="GN754" s="42"/>
      <c r="GO754" s="42"/>
      <c r="GP754" s="42"/>
      <c r="GQ754" s="42"/>
      <c r="GR754" s="42"/>
      <c r="GS754" s="42"/>
      <c r="GT754" s="42"/>
      <c r="GU754" s="42"/>
      <c r="GV754" s="42"/>
      <c r="GW754" s="42"/>
      <c r="GX754" s="42"/>
      <c r="GY754" s="42"/>
      <c r="GZ754" s="42"/>
      <c r="HA754" s="42"/>
      <c r="HB754" s="42"/>
      <c r="HC754" s="42"/>
      <c r="HD754" s="42"/>
      <c r="HE754" s="42"/>
      <c r="HF754" s="42"/>
      <c r="HG754" s="42"/>
      <c r="HH754" s="42"/>
      <c r="HI754" s="42"/>
      <c r="HJ754" s="42"/>
      <c r="HK754" s="42"/>
      <c r="HL754" s="42"/>
      <c r="HM754" s="42"/>
      <c r="HN754" s="42"/>
      <c r="HO754" s="42"/>
      <c r="HP754" s="42"/>
      <c r="HQ754" s="42"/>
      <c r="HR754" s="42"/>
      <c r="HS754" s="42"/>
      <c r="HT754" s="42"/>
      <c r="HU754" s="42"/>
      <c r="HV754" s="42"/>
      <c r="HW754" s="42"/>
      <c r="HX754" s="42"/>
      <c r="HY754" s="42"/>
      <c r="HZ754" s="42"/>
      <c r="IA754" s="42"/>
      <c r="IB754" s="42"/>
      <c r="IC754" s="42"/>
      <c r="ID754" s="42"/>
    </row>
    <row r="755" spans="1:238" s="82" customFormat="1" ht="45.75" thickTop="1">
      <c r="A755" s="237" t="s">
        <v>1169</v>
      </c>
      <c r="B755" s="237" t="s">
        <v>1117</v>
      </c>
      <c r="C755" s="190" t="s">
        <v>1118</v>
      </c>
      <c r="D755" s="233"/>
      <c r="E755" s="233" t="s">
        <v>1116</v>
      </c>
      <c r="F755" s="233" t="s">
        <v>1172</v>
      </c>
      <c r="G755" s="190" t="s">
        <v>648</v>
      </c>
      <c r="H755" s="237" t="s">
        <v>1119</v>
      </c>
      <c r="I755" s="233">
        <v>8</v>
      </c>
      <c r="J755" s="10" t="s">
        <v>654</v>
      </c>
      <c r="K755" s="223" t="s">
        <v>1142</v>
      </c>
      <c r="L755" s="226" t="s">
        <v>1118</v>
      </c>
      <c r="M755" s="21" t="s">
        <v>744</v>
      </c>
      <c r="N755" s="85">
        <v>1</v>
      </c>
      <c r="O755" s="120" t="s">
        <v>665</v>
      </c>
      <c r="P755" s="96">
        <v>80</v>
      </c>
      <c r="Q755" s="86">
        <v>1</v>
      </c>
      <c r="R755" s="10" t="s">
        <v>1173</v>
      </c>
      <c r="S755" s="86">
        <v>5.28</v>
      </c>
      <c r="T755" s="298">
        <v>433.6</v>
      </c>
      <c r="U755" s="298">
        <v>260.16</v>
      </c>
      <c r="V755" s="298">
        <v>0.6</v>
      </c>
      <c r="W755" s="78"/>
      <c r="X755" s="78"/>
      <c r="Y755" s="78"/>
      <c r="Z755" s="78"/>
      <c r="AA755" s="78"/>
      <c r="AB755" s="78"/>
      <c r="AC755" s="78"/>
      <c r="AD755" s="78"/>
      <c r="AE755" s="78"/>
      <c r="AF755" s="78"/>
      <c r="AG755" s="78"/>
      <c r="AH755" s="78"/>
      <c r="AI755" s="78"/>
      <c r="AJ755" s="78"/>
      <c r="AK755" s="78"/>
      <c r="AL755" s="78"/>
      <c r="AM755" s="78"/>
      <c r="AN755" s="78"/>
      <c r="AO755" s="78"/>
      <c r="AP755" s="78"/>
      <c r="AQ755" s="78"/>
      <c r="AR755" s="78"/>
      <c r="AS755" s="78"/>
      <c r="AT755" s="78"/>
      <c r="AU755" s="78"/>
      <c r="AV755" s="78"/>
      <c r="AW755" s="78"/>
      <c r="AX755" s="78"/>
      <c r="AY755" s="78"/>
      <c r="AZ755" s="78"/>
      <c r="BA755" s="78"/>
      <c r="BB755" s="78"/>
      <c r="BC755" s="78"/>
      <c r="BD755" s="78"/>
      <c r="BE755" s="78"/>
      <c r="BF755" s="78"/>
      <c r="BG755" s="78"/>
      <c r="BH755" s="78"/>
      <c r="BI755" s="78"/>
      <c r="BJ755" s="78"/>
      <c r="BK755" s="78"/>
      <c r="BL755" s="78"/>
      <c r="BM755" s="78"/>
      <c r="BN755" s="78"/>
      <c r="BO755" s="78"/>
      <c r="BP755" s="78"/>
      <c r="BQ755" s="78"/>
      <c r="BR755" s="78"/>
      <c r="BS755" s="78"/>
      <c r="BT755" s="78"/>
      <c r="BU755" s="78"/>
      <c r="BV755" s="78"/>
      <c r="BW755" s="78"/>
      <c r="BX755" s="78"/>
      <c r="BY755" s="78"/>
      <c r="BZ755" s="78"/>
      <c r="CA755" s="78"/>
      <c r="CB755" s="78"/>
      <c r="CC755" s="78"/>
      <c r="CD755" s="78"/>
      <c r="CE755" s="78"/>
      <c r="CF755" s="78"/>
      <c r="CG755" s="78"/>
      <c r="CH755" s="78"/>
      <c r="CI755" s="78"/>
      <c r="CJ755" s="78"/>
      <c r="CK755" s="78"/>
      <c r="CL755" s="78"/>
      <c r="CM755" s="78"/>
      <c r="CN755" s="78"/>
      <c r="CO755" s="78"/>
      <c r="CP755" s="78"/>
      <c r="CQ755" s="78"/>
      <c r="CR755" s="78"/>
      <c r="CS755" s="78"/>
      <c r="CT755" s="78"/>
      <c r="CU755" s="78"/>
      <c r="CV755" s="78"/>
      <c r="CW755" s="78"/>
      <c r="CX755" s="78"/>
      <c r="CY755" s="78"/>
      <c r="CZ755" s="78"/>
      <c r="DA755" s="78"/>
      <c r="DB755" s="78"/>
      <c r="DC755" s="78"/>
      <c r="DD755" s="78"/>
      <c r="DE755" s="78"/>
      <c r="DF755" s="78"/>
      <c r="DG755" s="78"/>
      <c r="DH755" s="78"/>
      <c r="DI755" s="78"/>
      <c r="DJ755" s="78"/>
      <c r="DK755" s="78"/>
      <c r="DL755" s="78"/>
      <c r="DM755" s="78"/>
      <c r="DN755" s="78"/>
      <c r="DO755" s="78"/>
      <c r="DP755" s="78"/>
      <c r="DQ755" s="78"/>
      <c r="DR755" s="78"/>
      <c r="DS755" s="78"/>
      <c r="DT755" s="78"/>
      <c r="DU755" s="78"/>
      <c r="DV755" s="78"/>
      <c r="DW755" s="78"/>
      <c r="DX755" s="78"/>
      <c r="DY755" s="78"/>
      <c r="DZ755" s="78"/>
      <c r="EA755" s="78"/>
      <c r="EB755" s="78"/>
      <c r="EC755" s="78"/>
      <c r="ED755" s="78"/>
      <c r="EE755" s="78"/>
      <c r="EF755" s="78"/>
      <c r="EG755" s="78"/>
      <c r="EH755" s="78"/>
      <c r="EI755" s="78"/>
      <c r="EJ755" s="78"/>
      <c r="EK755" s="78"/>
      <c r="EL755" s="78"/>
      <c r="EM755" s="78"/>
      <c r="EN755" s="78"/>
      <c r="EO755" s="78"/>
      <c r="EP755" s="78"/>
      <c r="EQ755" s="78"/>
      <c r="ER755" s="78"/>
      <c r="ES755" s="78"/>
      <c r="ET755" s="78"/>
      <c r="EU755" s="78"/>
      <c r="EV755" s="78"/>
      <c r="EW755" s="78"/>
      <c r="EX755" s="78"/>
      <c r="EY755" s="78"/>
      <c r="EZ755" s="78"/>
      <c r="FA755" s="78"/>
      <c r="FB755" s="78"/>
      <c r="FC755" s="78"/>
      <c r="FD755" s="78"/>
      <c r="FE755" s="78"/>
      <c r="FF755" s="78"/>
      <c r="FG755" s="78"/>
      <c r="FH755" s="78"/>
      <c r="FI755" s="78"/>
      <c r="FJ755" s="78"/>
      <c r="FK755" s="78"/>
      <c r="FL755" s="78"/>
      <c r="FM755" s="78"/>
      <c r="FN755" s="78"/>
      <c r="FO755" s="78"/>
      <c r="FP755" s="78"/>
      <c r="FQ755" s="78"/>
      <c r="FR755" s="78"/>
      <c r="FS755" s="78"/>
      <c r="FT755" s="78"/>
      <c r="FU755" s="78"/>
      <c r="FV755" s="78"/>
      <c r="FW755" s="78"/>
      <c r="FX755" s="78"/>
      <c r="FY755" s="78"/>
      <c r="FZ755" s="78"/>
      <c r="GA755" s="78"/>
      <c r="GB755" s="78"/>
      <c r="GC755" s="78"/>
      <c r="GD755" s="78"/>
      <c r="GE755" s="78"/>
      <c r="GF755" s="78"/>
      <c r="GG755" s="78"/>
      <c r="GH755" s="78"/>
      <c r="GI755" s="78"/>
      <c r="GJ755" s="78"/>
      <c r="GK755" s="78"/>
      <c r="GL755" s="78"/>
      <c r="GM755" s="78"/>
      <c r="GN755" s="78"/>
      <c r="GO755" s="78"/>
      <c r="GP755" s="78"/>
      <c r="GQ755" s="78"/>
      <c r="GR755" s="78"/>
      <c r="GS755" s="78"/>
      <c r="GT755" s="78"/>
      <c r="GU755" s="78"/>
      <c r="GV755" s="78"/>
      <c r="GW755" s="78"/>
      <c r="GX755" s="78"/>
      <c r="GY755" s="78"/>
      <c r="GZ755" s="78"/>
      <c r="HA755" s="78"/>
      <c r="HB755" s="78"/>
      <c r="HC755" s="78"/>
      <c r="HD755" s="78"/>
      <c r="HE755" s="78"/>
      <c r="HF755" s="78"/>
      <c r="HG755" s="78"/>
      <c r="HH755" s="78"/>
      <c r="HI755" s="78"/>
      <c r="HJ755" s="78"/>
      <c r="HK755" s="78"/>
      <c r="HL755" s="78"/>
      <c r="HM755" s="78"/>
      <c r="HN755" s="78"/>
      <c r="HO755" s="78"/>
      <c r="HP755" s="78"/>
      <c r="HQ755" s="78"/>
      <c r="HR755" s="78"/>
      <c r="HS755" s="78"/>
      <c r="HT755" s="78"/>
      <c r="HU755" s="78"/>
      <c r="HV755" s="78"/>
      <c r="HW755" s="78"/>
      <c r="HX755" s="78"/>
      <c r="HY755" s="78"/>
      <c r="HZ755" s="78"/>
      <c r="IA755" s="78"/>
      <c r="IB755" s="78"/>
      <c r="IC755" s="78"/>
      <c r="ID755" s="78"/>
    </row>
    <row r="756" spans="1:238" s="82" customFormat="1" ht="33.75">
      <c r="A756" s="244"/>
      <c r="B756" s="237"/>
      <c r="C756" s="233"/>
      <c r="D756" s="233"/>
      <c r="E756" s="233"/>
      <c r="F756" s="233"/>
      <c r="G756" s="190"/>
      <c r="H756" s="237"/>
      <c r="I756" s="233"/>
      <c r="J756" s="10" t="s">
        <v>655</v>
      </c>
      <c r="K756" s="224"/>
      <c r="L756" s="227"/>
      <c r="M756" s="14" t="s">
        <v>664</v>
      </c>
      <c r="N756" s="79">
        <v>3</v>
      </c>
      <c r="O756" s="120" t="s">
        <v>665</v>
      </c>
      <c r="P756" s="95">
        <v>80</v>
      </c>
      <c r="Q756" s="80">
        <v>1</v>
      </c>
      <c r="R756" s="8" t="s">
        <v>1144</v>
      </c>
      <c r="S756" s="80">
        <v>5.28</v>
      </c>
      <c r="T756" s="293">
        <v>211.2</v>
      </c>
      <c r="U756" s="293">
        <v>126.72</v>
      </c>
      <c r="V756" s="293">
        <v>0.6</v>
      </c>
      <c r="W756" s="78"/>
      <c r="X756" s="78"/>
      <c r="Y756" s="78"/>
      <c r="Z756" s="78"/>
      <c r="AA756" s="78"/>
      <c r="AB756" s="78"/>
      <c r="AC756" s="78"/>
      <c r="AD756" s="78"/>
      <c r="AE756" s="78"/>
      <c r="AF756" s="78"/>
      <c r="AG756" s="78"/>
      <c r="AH756" s="78"/>
      <c r="AI756" s="78"/>
      <c r="AJ756" s="78"/>
      <c r="AK756" s="78"/>
      <c r="AL756" s="78"/>
      <c r="AM756" s="78"/>
      <c r="AN756" s="78"/>
      <c r="AO756" s="78"/>
      <c r="AP756" s="78"/>
      <c r="AQ756" s="78"/>
      <c r="AR756" s="78"/>
      <c r="AS756" s="78"/>
      <c r="AT756" s="78"/>
      <c r="AU756" s="78"/>
      <c r="AV756" s="78"/>
      <c r="AW756" s="78"/>
      <c r="AX756" s="78"/>
      <c r="AY756" s="78"/>
      <c r="AZ756" s="78"/>
      <c r="BA756" s="78"/>
      <c r="BB756" s="78"/>
      <c r="BC756" s="78"/>
      <c r="BD756" s="78"/>
      <c r="BE756" s="78"/>
      <c r="BF756" s="78"/>
      <c r="BG756" s="78"/>
      <c r="BH756" s="78"/>
      <c r="BI756" s="78"/>
      <c r="BJ756" s="78"/>
      <c r="BK756" s="78"/>
      <c r="BL756" s="78"/>
      <c r="BM756" s="78"/>
      <c r="BN756" s="78"/>
      <c r="BO756" s="78"/>
      <c r="BP756" s="78"/>
      <c r="BQ756" s="78"/>
      <c r="BR756" s="78"/>
      <c r="BS756" s="78"/>
      <c r="BT756" s="78"/>
      <c r="BU756" s="78"/>
      <c r="BV756" s="78"/>
      <c r="BW756" s="78"/>
      <c r="BX756" s="78"/>
      <c r="BY756" s="78"/>
      <c r="BZ756" s="78"/>
      <c r="CA756" s="78"/>
      <c r="CB756" s="78"/>
      <c r="CC756" s="78"/>
      <c r="CD756" s="78"/>
      <c r="CE756" s="78"/>
      <c r="CF756" s="78"/>
      <c r="CG756" s="78"/>
      <c r="CH756" s="78"/>
      <c r="CI756" s="78"/>
      <c r="CJ756" s="78"/>
      <c r="CK756" s="78"/>
      <c r="CL756" s="78"/>
      <c r="CM756" s="78"/>
      <c r="CN756" s="78"/>
      <c r="CO756" s="78"/>
      <c r="CP756" s="78"/>
      <c r="CQ756" s="78"/>
      <c r="CR756" s="78"/>
      <c r="CS756" s="78"/>
      <c r="CT756" s="78"/>
      <c r="CU756" s="78"/>
      <c r="CV756" s="78"/>
      <c r="CW756" s="78"/>
      <c r="CX756" s="78"/>
      <c r="CY756" s="78"/>
      <c r="CZ756" s="78"/>
      <c r="DA756" s="78"/>
      <c r="DB756" s="78"/>
      <c r="DC756" s="78"/>
      <c r="DD756" s="78"/>
      <c r="DE756" s="78"/>
      <c r="DF756" s="78"/>
      <c r="DG756" s="78"/>
      <c r="DH756" s="78"/>
      <c r="DI756" s="78"/>
      <c r="DJ756" s="78"/>
      <c r="DK756" s="78"/>
      <c r="DL756" s="78"/>
      <c r="DM756" s="78"/>
      <c r="DN756" s="78"/>
      <c r="DO756" s="78"/>
      <c r="DP756" s="78"/>
      <c r="DQ756" s="78"/>
      <c r="DR756" s="78"/>
      <c r="DS756" s="78"/>
      <c r="DT756" s="78"/>
      <c r="DU756" s="78"/>
      <c r="DV756" s="78"/>
      <c r="DW756" s="78"/>
      <c r="DX756" s="78"/>
      <c r="DY756" s="78"/>
      <c r="DZ756" s="78"/>
      <c r="EA756" s="78"/>
      <c r="EB756" s="78"/>
      <c r="EC756" s="78"/>
      <c r="ED756" s="78"/>
      <c r="EE756" s="78"/>
      <c r="EF756" s="78"/>
      <c r="EG756" s="78"/>
      <c r="EH756" s="78"/>
      <c r="EI756" s="78"/>
      <c r="EJ756" s="78"/>
      <c r="EK756" s="78"/>
      <c r="EL756" s="78"/>
      <c r="EM756" s="78"/>
      <c r="EN756" s="78"/>
      <c r="EO756" s="78"/>
      <c r="EP756" s="78"/>
      <c r="EQ756" s="78"/>
      <c r="ER756" s="78"/>
      <c r="ES756" s="78"/>
      <c r="ET756" s="78"/>
      <c r="EU756" s="78"/>
      <c r="EV756" s="78"/>
      <c r="EW756" s="78"/>
      <c r="EX756" s="78"/>
      <c r="EY756" s="78"/>
      <c r="EZ756" s="78"/>
      <c r="FA756" s="78"/>
      <c r="FB756" s="78"/>
      <c r="FC756" s="78"/>
      <c r="FD756" s="78"/>
      <c r="FE756" s="78"/>
      <c r="FF756" s="78"/>
      <c r="FG756" s="78"/>
      <c r="FH756" s="78"/>
      <c r="FI756" s="78"/>
      <c r="FJ756" s="78"/>
      <c r="FK756" s="78"/>
      <c r="FL756" s="78"/>
      <c r="FM756" s="78"/>
      <c r="FN756" s="78"/>
      <c r="FO756" s="78"/>
      <c r="FP756" s="78"/>
      <c r="FQ756" s="78"/>
      <c r="FR756" s="78"/>
      <c r="FS756" s="78"/>
      <c r="FT756" s="78"/>
      <c r="FU756" s="78"/>
      <c r="FV756" s="78"/>
      <c r="FW756" s="78"/>
      <c r="FX756" s="78"/>
      <c r="FY756" s="78"/>
      <c r="FZ756" s="78"/>
      <c r="GA756" s="78"/>
      <c r="GB756" s="78"/>
      <c r="GC756" s="78"/>
      <c r="GD756" s="78"/>
      <c r="GE756" s="78"/>
      <c r="GF756" s="78"/>
      <c r="GG756" s="78"/>
      <c r="GH756" s="78"/>
      <c r="GI756" s="78"/>
      <c r="GJ756" s="78"/>
      <c r="GK756" s="78"/>
      <c r="GL756" s="78"/>
      <c r="GM756" s="78"/>
      <c r="GN756" s="78"/>
      <c r="GO756" s="78"/>
      <c r="GP756" s="78"/>
      <c r="GQ756" s="78"/>
      <c r="GR756" s="78"/>
      <c r="GS756" s="78"/>
      <c r="GT756" s="78"/>
      <c r="GU756" s="78"/>
      <c r="GV756" s="78"/>
      <c r="GW756" s="78"/>
      <c r="GX756" s="78"/>
      <c r="GY756" s="78"/>
      <c r="GZ756" s="78"/>
      <c r="HA756" s="78"/>
      <c r="HB756" s="78"/>
      <c r="HC756" s="78"/>
      <c r="HD756" s="78"/>
      <c r="HE756" s="78"/>
      <c r="HF756" s="78"/>
      <c r="HG756" s="78"/>
      <c r="HH756" s="78"/>
      <c r="HI756" s="78"/>
      <c r="HJ756" s="78"/>
      <c r="HK756" s="78"/>
      <c r="HL756" s="78"/>
      <c r="HM756" s="78"/>
      <c r="HN756" s="78"/>
      <c r="HO756" s="78"/>
      <c r="HP756" s="78"/>
      <c r="HQ756" s="78"/>
      <c r="HR756" s="78"/>
      <c r="HS756" s="78"/>
      <c r="HT756" s="78"/>
      <c r="HU756" s="78"/>
      <c r="HV756" s="78"/>
      <c r="HW756" s="78"/>
      <c r="HX756" s="78"/>
      <c r="HY756" s="78"/>
      <c r="HZ756" s="78"/>
      <c r="IA756" s="78"/>
      <c r="IB756" s="78"/>
      <c r="IC756" s="78"/>
      <c r="ID756" s="78"/>
    </row>
    <row r="757" spans="1:235" s="82" customFormat="1" ht="33.75">
      <c r="A757" s="244"/>
      <c r="B757" s="237"/>
      <c r="C757" s="233"/>
      <c r="D757" s="233"/>
      <c r="E757" s="233"/>
      <c r="F757" s="233"/>
      <c r="G757" s="190"/>
      <c r="H757" s="237"/>
      <c r="I757" s="233"/>
      <c r="J757" s="10" t="s">
        <v>656</v>
      </c>
      <c r="K757" s="224"/>
      <c r="L757" s="228"/>
      <c r="M757" s="14" t="s">
        <v>1121</v>
      </c>
      <c r="N757" s="79">
        <v>3</v>
      </c>
      <c r="O757" s="120" t="s">
        <v>665</v>
      </c>
      <c r="P757" s="95">
        <v>80</v>
      </c>
      <c r="Q757" s="80">
        <v>1</v>
      </c>
      <c r="R757" s="8" t="s">
        <v>1173</v>
      </c>
      <c r="S757" s="80">
        <v>5.28</v>
      </c>
      <c r="T757" s="293">
        <v>4211.2</v>
      </c>
      <c r="U757" s="293">
        <v>2526.72</v>
      </c>
      <c r="V757" s="293">
        <v>0.6</v>
      </c>
      <c r="W757" s="78"/>
      <c r="X757" s="78"/>
      <c r="Y757" s="78"/>
      <c r="Z757" s="78"/>
      <c r="AA757" s="78"/>
      <c r="AB757" s="78"/>
      <c r="AC757" s="78"/>
      <c r="AD757" s="78"/>
      <c r="AE757" s="78"/>
      <c r="AF757" s="78"/>
      <c r="AG757" s="78"/>
      <c r="AH757" s="78"/>
      <c r="AI757" s="78"/>
      <c r="AJ757" s="78"/>
      <c r="AK757" s="78"/>
      <c r="AL757" s="78"/>
      <c r="AM757" s="78"/>
      <c r="AN757" s="78"/>
      <c r="AO757" s="78"/>
      <c r="AP757" s="78"/>
      <c r="AQ757" s="78"/>
      <c r="AR757" s="78"/>
      <c r="AS757" s="78"/>
      <c r="AT757" s="78"/>
      <c r="AU757" s="78"/>
      <c r="AV757" s="78"/>
      <c r="AW757" s="78"/>
      <c r="AX757" s="78"/>
      <c r="AY757" s="78"/>
      <c r="AZ757" s="78"/>
      <c r="BA757" s="78"/>
      <c r="BB757" s="78"/>
      <c r="BC757" s="78"/>
      <c r="BD757" s="78"/>
      <c r="BE757" s="78"/>
      <c r="BF757" s="78"/>
      <c r="BG757" s="78"/>
      <c r="BH757" s="78"/>
      <c r="BI757" s="78"/>
      <c r="BJ757" s="78"/>
      <c r="BK757" s="78"/>
      <c r="BL757" s="78"/>
      <c r="BM757" s="78"/>
      <c r="BN757" s="78"/>
      <c r="BO757" s="78"/>
      <c r="BP757" s="78"/>
      <c r="BQ757" s="78"/>
      <c r="BR757" s="78"/>
      <c r="BS757" s="78"/>
      <c r="BT757" s="78"/>
      <c r="BU757" s="78"/>
      <c r="BV757" s="78"/>
      <c r="BW757" s="78"/>
      <c r="BX757" s="78"/>
      <c r="BY757" s="78"/>
      <c r="BZ757" s="78"/>
      <c r="CA757" s="78"/>
      <c r="CB757" s="78"/>
      <c r="CC757" s="78"/>
      <c r="CD757" s="78"/>
      <c r="CE757" s="78"/>
      <c r="CF757" s="78"/>
      <c r="CG757" s="78"/>
      <c r="CH757" s="78"/>
      <c r="CI757" s="78"/>
      <c r="CJ757" s="78"/>
      <c r="CK757" s="78"/>
      <c r="CL757" s="78"/>
      <c r="CM757" s="78"/>
      <c r="CN757" s="78"/>
      <c r="CO757" s="78"/>
      <c r="CP757" s="78"/>
      <c r="CQ757" s="78"/>
      <c r="CR757" s="78"/>
      <c r="CS757" s="78"/>
      <c r="CT757" s="78"/>
      <c r="CU757" s="78"/>
      <c r="CV757" s="78"/>
      <c r="CW757" s="78"/>
      <c r="CX757" s="78"/>
      <c r="CY757" s="78"/>
      <c r="CZ757" s="78"/>
      <c r="DA757" s="78"/>
      <c r="DB757" s="78"/>
      <c r="DC757" s="78"/>
      <c r="DD757" s="78"/>
      <c r="DE757" s="78"/>
      <c r="DF757" s="78"/>
      <c r="DG757" s="78"/>
      <c r="DH757" s="78"/>
      <c r="DI757" s="78"/>
      <c r="DJ757" s="78"/>
      <c r="DK757" s="78"/>
      <c r="DL757" s="78"/>
      <c r="DM757" s="78"/>
      <c r="DN757" s="78"/>
      <c r="DO757" s="78"/>
      <c r="DP757" s="78"/>
      <c r="DQ757" s="78"/>
      <c r="DR757" s="78"/>
      <c r="DS757" s="78"/>
      <c r="DT757" s="78"/>
      <c r="DU757" s="78"/>
      <c r="DV757" s="78"/>
      <c r="DW757" s="78"/>
      <c r="DX757" s="78"/>
      <c r="DY757" s="78"/>
      <c r="DZ757" s="78"/>
      <c r="EA757" s="78"/>
      <c r="EB757" s="78"/>
      <c r="EC757" s="78"/>
      <c r="ED757" s="78"/>
      <c r="EE757" s="78"/>
      <c r="EF757" s="78"/>
      <c r="EG757" s="78"/>
      <c r="EH757" s="78"/>
      <c r="EI757" s="78"/>
      <c r="EJ757" s="78"/>
      <c r="EK757" s="78"/>
      <c r="EL757" s="78"/>
      <c r="EM757" s="78"/>
      <c r="EN757" s="78"/>
      <c r="EO757" s="78"/>
      <c r="EP757" s="78"/>
      <c r="EQ757" s="78"/>
      <c r="ER757" s="78"/>
      <c r="ES757" s="78"/>
      <c r="ET757" s="78"/>
      <c r="EU757" s="78"/>
      <c r="EV757" s="78"/>
      <c r="EW757" s="78"/>
      <c r="EX757" s="78"/>
      <c r="EY757" s="78"/>
      <c r="EZ757" s="78"/>
      <c r="FA757" s="78"/>
      <c r="FB757" s="78"/>
      <c r="FC757" s="78"/>
      <c r="FD757" s="78"/>
      <c r="FE757" s="78"/>
      <c r="FF757" s="78"/>
      <c r="FG757" s="78"/>
      <c r="FH757" s="78"/>
      <c r="FI757" s="78"/>
      <c r="FJ757" s="78"/>
      <c r="FK757" s="78"/>
      <c r="FL757" s="78"/>
      <c r="FM757" s="78"/>
      <c r="FN757" s="78"/>
      <c r="FO757" s="78"/>
      <c r="FP757" s="78"/>
      <c r="FQ757" s="78"/>
      <c r="FR757" s="78"/>
      <c r="FS757" s="78"/>
      <c r="FT757" s="78"/>
      <c r="FU757" s="78"/>
      <c r="FV757" s="78"/>
      <c r="FW757" s="78"/>
      <c r="FX757" s="78"/>
      <c r="FY757" s="78"/>
      <c r="FZ757" s="78"/>
      <c r="GA757" s="78"/>
      <c r="GB757" s="78"/>
      <c r="GC757" s="78"/>
      <c r="GD757" s="78"/>
      <c r="GE757" s="78"/>
      <c r="GF757" s="78"/>
      <c r="GG757" s="78"/>
      <c r="GH757" s="78"/>
      <c r="GI757" s="78"/>
      <c r="GJ757" s="78"/>
      <c r="GK757" s="78"/>
      <c r="GL757" s="78"/>
      <c r="GM757" s="78"/>
      <c r="GN757" s="78"/>
      <c r="GO757" s="78"/>
      <c r="GP757" s="78"/>
      <c r="GQ757" s="78"/>
      <c r="GR757" s="78"/>
      <c r="GS757" s="78"/>
      <c r="GT757" s="78"/>
      <c r="GU757" s="78"/>
      <c r="GV757" s="78"/>
      <c r="GW757" s="78"/>
      <c r="GX757" s="78"/>
      <c r="GY757" s="78"/>
      <c r="GZ757" s="78"/>
      <c r="HA757" s="78"/>
      <c r="HB757" s="78"/>
      <c r="HC757" s="78"/>
      <c r="HD757" s="78"/>
      <c r="HE757" s="78"/>
      <c r="HF757" s="78"/>
      <c r="HG757" s="78"/>
      <c r="HH757" s="78"/>
      <c r="HI757" s="78"/>
      <c r="HJ757" s="78"/>
      <c r="HK757" s="78"/>
      <c r="HL757" s="78"/>
      <c r="HM757" s="78"/>
      <c r="HN757" s="78"/>
      <c r="HO757" s="78"/>
      <c r="HP757" s="78"/>
      <c r="HQ757" s="78"/>
      <c r="HR757" s="78"/>
      <c r="HS757" s="78"/>
      <c r="HT757" s="78"/>
      <c r="HU757" s="78"/>
      <c r="HV757" s="78"/>
      <c r="HW757" s="78"/>
      <c r="HX757" s="78"/>
      <c r="HY757" s="78"/>
      <c r="HZ757" s="78"/>
      <c r="IA757" s="78"/>
    </row>
    <row r="758" spans="1:238" s="82" customFormat="1" ht="34.5" thickBot="1">
      <c r="A758" s="244"/>
      <c r="B758" s="237"/>
      <c r="C758" s="233"/>
      <c r="D758" s="233"/>
      <c r="E758" s="233"/>
      <c r="F758" s="233"/>
      <c r="G758" s="190"/>
      <c r="H758" s="237"/>
      <c r="I758" s="233"/>
      <c r="J758" s="10" t="s">
        <v>657</v>
      </c>
      <c r="K758" s="224"/>
      <c r="L758" s="229"/>
      <c r="M758" s="62" t="s">
        <v>1122</v>
      </c>
      <c r="N758" s="87">
        <v>3</v>
      </c>
      <c r="O758" s="120" t="s">
        <v>665</v>
      </c>
      <c r="P758" s="94">
        <v>80</v>
      </c>
      <c r="Q758" s="88">
        <v>1</v>
      </c>
      <c r="R758" s="20" t="s">
        <v>1173</v>
      </c>
      <c r="S758" s="88">
        <v>5.28</v>
      </c>
      <c r="T758" s="299">
        <v>288</v>
      </c>
      <c r="U758" s="299">
        <v>172.8</v>
      </c>
      <c r="V758" s="299">
        <v>0.6</v>
      </c>
      <c r="W758" s="78"/>
      <c r="X758" s="78"/>
      <c r="Y758" s="78"/>
      <c r="Z758" s="78"/>
      <c r="AA758" s="78"/>
      <c r="AB758" s="78"/>
      <c r="AC758" s="78"/>
      <c r="AD758" s="78"/>
      <c r="AE758" s="78"/>
      <c r="AF758" s="78"/>
      <c r="AG758" s="78"/>
      <c r="AH758" s="78"/>
      <c r="AI758" s="78"/>
      <c r="AJ758" s="78"/>
      <c r="AK758" s="78"/>
      <c r="AL758" s="78"/>
      <c r="AM758" s="78"/>
      <c r="AN758" s="78"/>
      <c r="AO758" s="78"/>
      <c r="AP758" s="78"/>
      <c r="AQ758" s="78"/>
      <c r="AR758" s="78"/>
      <c r="AS758" s="78"/>
      <c r="AT758" s="78"/>
      <c r="AU758" s="78"/>
      <c r="AV758" s="78"/>
      <c r="AW758" s="78"/>
      <c r="AX758" s="78"/>
      <c r="AY758" s="78"/>
      <c r="AZ758" s="78"/>
      <c r="BA758" s="78"/>
      <c r="BB758" s="78"/>
      <c r="BC758" s="78"/>
      <c r="BD758" s="78"/>
      <c r="BE758" s="78"/>
      <c r="BF758" s="78"/>
      <c r="BG758" s="78"/>
      <c r="BH758" s="78"/>
      <c r="BI758" s="78"/>
      <c r="BJ758" s="78"/>
      <c r="BK758" s="78"/>
      <c r="BL758" s="78"/>
      <c r="BM758" s="78"/>
      <c r="BN758" s="78"/>
      <c r="BO758" s="78"/>
      <c r="BP758" s="78"/>
      <c r="BQ758" s="78"/>
      <c r="BR758" s="78"/>
      <c r="BS758" s="78"/>
      <c r="BT758" s="78"/>
      <c r="BU758" s="78"/>
      <c r="BV758" s="78"/>
      <c r="BW758" s="78"/>
      <c r="BX758" s="78"/>
      <c r="BY758" s="78"/>
      <c r="BZ758" s="78"/>
      <c r="CA758" s="78"/>
      <c r="CB758" s="78"/>
      <c r="CC758" s="78"/>
      <c r="CD758" s="78"/>
      <c r="CE758" s="78"/>
      <c r="CF758" s="78"/>
      <c r="CG758" s="78"/>
      <c r="CH758" s="78"/>
      <c r="CI758" s="78"/>
      <c r="CJ758" s="78"/>
      <c r="CK758" s="78"/>
      <c r="CL758" s="78"/>
      <c r="CM758" s="78"/>
      <c r="CN758" s="78"/>
      <c r="CO758" s="78"/>
      <c r="CP758" s="78"/>
      <c r="CQ758" s="78"/>
      <c r="CR758" s="78"/>
      <c r="CS758" s="78"/>
      <c r="CT758" s="78"/>
      <c r="CU758" s="78"/>
      <c r="CV758" s="78"/>
      <c r="CW758" s="78"/>
      <c r="CX758" s="78"/>
      <c r="CY758" s="78"/>
      <c r="CZ758" s="78"/>
      <c r="DA758" s="78"/>
      <c r="DB758" s="78"/>
      <c r="DC758" s="78"/>
      <c r="DD758" s="78"/>
      <c r="DE758" s="78"/>
      <c r="DF758" s="78"/>
      <c r="DG758" s="78"/>
      <c r="DH758" s="78"/>
      <c r="DI758" s="78"/>
      <c r="DJ758" s="78"/>
      <c r="DK758" s="78"/>
      <c r="DL758" s="78"/>
      <c r="DM758" s="78"/>
      <c r="DN758" s="78"/>
      <c r="DO758" s="78"/>
      <c r="DP758" s="78"/>
      <c r="DQ758" s="78"/>
      <c r="DR758" s="78"/>
      <c r="DS758" s="78"/>
      <c r="DT758" s="78"/>
      <c r="DU758" s="78"/>
      <c r="DV758" s="78"/>
      <c r="DW758" s="78"/>
      <c r="DX758" s="78"/>
      <c r="DY758" s="78"/>
      <c r="DZ758" s="78"/>
      <c r="EA758" s="78"/>
      <c r="EB758" s="78"/>
      <c r="EC758" s="78"/>
      <c r="ED758" s="78"/>
      <c r="EE758" s="78"/>
      <c r="EF758" s="78"/>
      <c r="EG758" s="78"/>
      <c r="EH758" s="78"/>
      <c r="EI758" s="78"/>
      <c r="EJ758" s="78"/>
      <c r="EK758" s="78"/>
      <c r="EL758" s="78"/>
      <c r="EM758" s="78"/>
      <c r="EN758" s="78"/>
      <c r="EO758" s="78"/>
      <c r="EP758" s="78"/>
      <c r="EQ758" s="78"/>
      <c r="ER758" s="78"/>
      <c r="ES758" s="78"/>
      <c r="ET758" s="78"/>
      <c r="EU758" s="78"/>
      <c r="EV758" s="78"/>
      <c r="EW758" s="78"/>
      <c r="EX758" s="78"/>
      <c r="EY758" s="78"/>
      <c r="EZ758" s="78"/>
      <c r="FA758" s="78"/>
      <c r="FB758" s="78"/>
      <c r="FC758" s="78"/>
      <c r="FD758" s="78"/>
      <c r="FE758" s="78"/>
      <c r="FF758" s="78"/>
      <c r="FG758" s="78"/>
      <c r="FH758" s="78"/>
      <c r="FI758" s="78"/>
      <c r="FJ758" s="78"/>
      <c r="FK758" s="78"/>
      <c r="FL758" s="78"/>
      <c r="FM758" s="78"/>
      <c r="FN758" s="78"/>
      <c r="FO758" s="78"/>
      <c r="FP758" s="78"/>
      <c r="FQ758" s="78"/>
      <c r="FR758" s="78"/>
      <c r="FS758" s="78"/>
      <c r="FT758" s="78"/>
      <c r="FU758" s="78"/>
      <c r="FV758" s="78"/>
      <c r="FW758" s="78"/>
      <c r="FX758" s="78"/>
      <c r="FY758" s="78"/>
      <c r="FZ758" s="78"/>
      <c r="GA758" s="78"/>
      <c r="GB758" s="78"/>
      <c r="GC758" s="78"/>
      <c r="GD758" s="78"/>
      <c r="GE758" s="78"/>
      <c r="GF758" s="78"/>
      <c r="GG758" s="78"/>
      <c r="GH758" s="78"/>
      <c r="GI758" s="78"/>
      <c r="GJ758" s="78"/>
      <c r="GK758" s="78"/>
      <c r="GL758" s="78"/>
      <c r="GM758" s="78"/>
      <c r="GN758" s="78"/>
      <c r="GO758" s="78"/>
      <c r="GP758" s="78"/>
      <c r="GQ758" s="78"/>
      <c r="GR758" s="78"/>
      <c r="GS758" s="78"/>
      <c r="GT758" s="78"/>
      <c r="GU758" s="78"/>
      <c r="GV758" s="78"/>
      <c r="GW758" s="78"/>
      <c r="GX758" s="78"/>
      <c r="GY758" s="78"/>
      <c r="GZ758" s="78"/>
      <c r="HA758" s="78"/>
      <c r="HB758" s="78"/>
      <c r="HC758" s="78"/>
      <c r="HD758" s="78"/>
      <c r="HE758" s="78"/>
      <c r="HF758" s="78"/>
      <c r="HG758" s="78"/>
      <c r="HH758" s="78"/>
      <c r="HI758" s="78"/>
      <c r="HJ758" s="78"/>
      <c r="HK758" s="78"/>
      <c r="HL758" s="78"/>
      <c r="HM758" s="78"/>
      <c r="HN758" s="78"/>
      <c r="HO758" s="78"/>
      <c r="HP758" s="78"/>
      <c r="HQ758" s="78"/>
      <c r="HR758" s="78"/>
      <c r="HS758" s="78"/>
      <c r="HT758" s="78"/>
      <c r="HU758" s="78"/>
      <c r="HV758" s="78"/>
      <c r="HW758" s="78"/>
      <c r="HX758" s="78"/>
      <c r="HY758" s="78"/>
      <c r="HZ758" s="78"/>
      <c r="IA758" s="78"/>
      <c r="IB758" s="78"/>
      <c r="IC758" s="78"/>
      <c r="ID758" s="78"/>
    </row>
    <row r="759" spans="1:238" s="82" customFormat="1" ht="34.5" thickTop="1">
      <c r="A759" s="244"/>
      <c r="B759" s="237"/>
      <c r="C759" s="190" t="s">
        <v>1123</v>
      </c>
      <c r="D759" s="233"/>
      <c r="E759" s="233" t="s">
        <v>1116</v>
      </c>
      <c r="F759" s="233" t="s">
        <v>1172</v>
      </c>
      <c r="G759" s="190" t="s">
        <v>658</v>
      </c>
      <c r="H759" s="237" t="s">
        <v>1124</v>
      </c>
      <c r="I759" s="233">
        <v>1</v>
      </c>
      <c r="J759" s="10" t="s">
        <v>659</v>
      </c>
      <c r="K759" s="224"/>
      <c r="L759" s="230" t="s">
        <v>1123</v>
      </c>
      <c r="M759" s="21" t="s">
        <v>1125</v>
      </c>
      <c r="N759" s="85">
        <v>3</v>
      </c>
      <c r="O759" s="120" t="s">
        <v>665</v>
      </c>
      <c r="P759" s="96">
        <v>80</v>
      </c>
      <c r="Q759" s="86">
        <v>1</v>
      </c>
      <c r="R759" s="10" t="s">
        <v>1144</v>
      </c>
      <c r="S759" s="86">
        <v>9.37</v>
      </c>
      <c r="T759" s="298">
        <v>374.8</v>
      </c>
      <c r="U759" s="298">
        <v>224.88</v>
      </c>
      <c r="V759" s="298">
        <v>0.6</v>
      </c>
      <c r="W759" s="78"/>
      <c r="X759" s="78"/>
      <c r="Y759" s="78"/>
      <c r="Z759" s="78"/>
      <c r="AA759" s="78"/>
      <c r="AB759" s="78"/>
      <c r="AC759" s="78"/>
      <c r="AD759" s="78"/>
      <c r="AE759" s="78"/>
      <c r="AF759" s="78"/>
      <c r="AG759" s="78"/>
      <c r="AH759" s="78"/>
      <c r="AI759" s="78"/>
      <c r="AJ759" s="78"/>
      <c r="AK759" s="78"/>
      <c r="AL759" s="78"/>
      <c r="AM759" s="78"/>
      <c r="AN759" s="78"/>
      <c r="AO759" s="78"/>
      <c r="AP759" s="78"/>
      <c r="AQ759" s="78"/>
      <c r="AR759" s="78"/>
      <c r="AS759" s="78"/>
      <c r="AT759" s="78"/>
      <c r="AU759" s="78"/>
      <c r="AV759" s="78"/>
      <c r="AW759" s="78"/>
      <c r="AX759" s="78"/>
      <c r="AY759" s="78"/>
      <c r="AZ759" s="78"/>
      <c r="BA759" s="78"/>
      <c r="BB759" s="78"/>
      <c r="BC759" s="78"/>
      <c r="BD759" s="78"/>
      <c r="BE759" s="78"/>
      <c r="BF759" s="78"/>
      <c r="BG759" s="78"/>
      <c r="BH759" s="78"/>
      <c r="BI759" s="78"/>
      <c r="BJ759" s="78"/>
      <c r="BK759" s="78"/>
      <c r="BL759" s="78"/>
      <c r="BM759" s="78"/>
      <c r="BN759" s="78"/>
      <c r="BO759" s="78"/>
      <c r="BP759" s="78"/>
      <c r="BQ759" s="78"/>
      <c r="BR759" s="78"/>
      <c r="BS759" s="78"/>
      <c r="BT759" s="78"/>
      <c r="BU759" s="78"/>
      <c r="BV759" s="78"/>
      <c r="BW759" s="78"/>
      <c r="BX759" s="78"/>
      <c r="BY759" s="78"/>
      <c r="BZ759" s="78"/>
      <c r="CA759" s="78"/>
      <c r="CB759" s="78"/>
      <c r="CC759" s="78"/>
      <c r="CD759" s="78"/>
      <c r="CE759" s="78"/>
      <c r="CF759" s="78"/>
      <c r="CG759" s="78"/>
      <c r="CH759" s="78"/>
      <c r="CI759" s="78"/>
      <c r="CJ759" s="78"/>
      <c r="CK759" s="78"/>
      <c r="CL759" s="78"/>
      <c r="CM759" s="78"/>
      <c r="CN759" s="78"/>
      <c r="CO759" s="78"/>
      <c r="CP759" s="78"/>
      <c r="CQ759" s="78"/>
      <c r="CR759" s="78"/>
      <c r="CS759" s="78"/>
      <c r="CT759" s="78"/>
      <c r="CU759" s="78"/>
      <c r="CV759" s="78"/>
      <c r="CW759" s="78"/>
      <c r="CX759" s="78"/>
      <c r="CY759" s="78"/>
      <c r="CZ759" s="78"/>
      <c r="DA759" s="78"/>
      <c r="DB759" s="78"/>
      <c r="DC759" s="78"/>
      <c r="DD759" s="78"/>
      <c r="DE759" s="78"/>
      <c r="DF759" s="78"/>
      <c r="DG759" s="78"/>
      <c r="DH759" s="78"/>
      <c r="DI759" s="78"/>
      <c r="DJ759" s="78"/>
      <c r="DK759" s="78"/>
      <c r="DL759" s="78"/>
      <c r="DM759" s="78"/>
      <c r="DN759" s="78"/>
      <c r="DO759" s="78"/>
      <c r="DP759" s="78"/>
      <c r="DQ759" s="78"/>
      <c r="DR759" s="78"/>
      <c r="DS759" s="78"/>
      <c r="DT759" s="78"/>
      <c r="DU759" s="78"/>
      <c r="DV759" s="78"/>
      <c r="DW759" s="78"/>
      <c r="DX759" s="78"/>
      <c r="DY759" s="78"/>
      <c r="DZ759" s="78"/>
      <c r="EA759" s="78"/>
      <c r="EB759" s="78"/>
      <c r="EC759" s="78"/>
      <c r="ED759" s="78"/>
      <c r="EE759" s="78"/>
      <c r="EF759" s="78"/>
      <c r="EG759" s="78"/>
      <c r="EH759" s="78"/>
      <c r="EI759" s="78"/>
      <c r="EJ759" s="78"/>
      <c r="EK759" s="78"/>
      <c r="EL759" s="78"/>
      <c r="EM759" s="78"/>
      <c r="EN759" s="78"/>
      <c r="EO759" s="78"/>
      <c r="EP759" s="78"/>
      <c r="EQ759" s="78"/>
      <c r="ER759" s="78"/>
      <c r="ES759" s="78"/>
      <c r="ET759" s="78"/>
      <c r="EU759" s="78"/>
      <c r="EV759" s="78"/>
      <c r="EW759" s="78"/>
      <c r="EX759" s="78"/>
      <c r="EY759" s="78"/>
      <c r="EZ759" s="78"/>
      <c r="FA759" s="78"/>
      <c r="FB759" s="78"/>
      <c r="FC759" s="78"/>
      <c r="FD759" s="78"/>
      <c r="FE759" s="78"/>
      <c r="FF759" s="78"/>
      <c r="FG759" s="78"/>
      <c r="FH759" s="78"/>
      <c r="FI759" s="78"/>
      <c r="FJ759" s="78"/>
      <c r="FK759" s="78"/>
      <c r="FL759" s="78"/>
      <c r="FM759" s="78"/>
      <c r="FN759" s="78"/>
      <c r="FO759" s="78"/>
      <c r="FP759" s="78"/>
      <c r="FQ759" s="78"/>
      <c r="FR759" s="78"/>
      <c r="FS759" s="78"/>
      <c r="FT759" s="78"/>
      <c r="FU759" s="78"/>
      <c r="FV759" s="78"/>
      <c r="FW759" s="78"/>
      <c r="FX759" s="78"/>
      <c r="FY759" s="78"/>
      <c r="FZ759" s="78"/>
      <c r="GA759" s="78"/>
      <c r="GB759" s="78"/>
      <c r="GC759" s="78"/>
      <c r="GD759" s="78"/>
      <c r="GE759" s="78"/>
      <c r="GF759" s="78"/>
      <c r="GG759" s="78"/>
      <c r="GH759" s="78"/>
      <c r="GI759" s="78"/>
      <c r="GJ759" s="78"/>
      <c r="GK759" s="78"/>
      <c r="GL759" s="78"/>
      <c r="GM759" s="78"/>
      <c r="GN759" s="78"/>
      <c r="GO759" s="78"/>
      <c r="GP759" s="78"/>
      <c r="GQ759" s="78"/>
      <c r="GR759" s="78"/>
      <c r="GS759" s="78"/>
      <c r="GT759" s="78"/>
      <c r="GU759" s="78"/>
      <c r="GV759" s="78"/>
      <c r="GW759" s="78"/>
      <c r="GX759" s="78"/>
      <c r="GY759" s="78"/>
      <c r="GZ759" s="78"/>
      <c r="HA759" s="78"/>
      <c r="HB759" s="78"/>
      <c r="HC759" s="78"/>
      <c r="HD759" s="78"/>
      <c r="HE759" s="78"/>
      <c r="HF759" s="78"/>
      <c r="HG759" s="78"/>
      <c r="HH759" s="78"/>
      <c r="HI759" s="78"/>
      <c r="HJ759" s="78"/>
      <c r="HK759" s="78"/>
      <c r="HL759" s="78"/>
      <c r="HM759" s="78"/>
      <c r="HN759" s="78"/>
      <c r="HO759" s="78"/>
      <c r="HP759" s="78"/>
      <c r="HQ759" s="78"/>
      <c r="HR759" s="78"/>
      <c r="HS759" s="78"/>
      <c r="HT759" s="78"/>
      <c r="HU759" s="78"/>
      <c r="HV759" s="78"/>
      <c r="HW759" s="78"/>
      <c r="HX759" s="78"/>
      <c r="HY759" s="78"/>
      <c r="HZ759" s="78"/>
      <c r="IA759" s="78"/>
      <c r="IB759" s="78"/>
      <c r="IC759" s="78"/>
      <c r="ID759" s="78"/>
    </row>
    <row r="760" spans="1:238" s="82" customFormat="1" ht="34.5" thickBot="1">
      <c r="A760" s="244"/>
      <c r="B760" s="237"/>
      <c r="C760" s="233"/>
      <c r="D760" s="233"/>
      <c r="E760" s="233"/>
      <c r="F760" s="233"/>
      <c r="G760" s="190"/>
      <c r="H760" s="237"/>
      <c r="I760" s="233"/>
      <c r="J760" s="10" t="s">
        <v>660</v>
      </c>
      <c r="K760" s="224"/>
      <c r="L760" s="229"/>
      <c r="M760" s="62" t="s">
        <v>1126</v>
      </c>
      <c r="N760" s="87">
        <v>3</v>
      </c>
      <c r="O760" s="120" t="s">
        <v>665</v>
      </c>
      <c r="P760" s="94">
        <v>80</v>
      </c>
      <c r="Q760" s="88">
        <v>1</v>
      </c>
      <c r="R760" s="20" t="s">
        <v>1144</v>
      </c>
      <c r="S760" s="88">
        <v>9.37</v>
      </c>
      <c r="T760" s="299">
        <v>374.8</v>
      </c>
      <c r="U760" s="299">
        <v>224.88</v>
      </c>
      <c r="V760" s="299">
        <v>0.6</v>
      </c>
      <c r="W760" s="78"/>
      <c r="X760" s="78"/>
      <c r="Y760" s="78"/>
      <c r="Z760" s="78"/>
      <c r="AA760" s="78"/>
      <c r="AB760" s="78"/>
      <c r="AC760" s="78"/>
      <c r="AD760" s="78"/>
      <c r="AE760" s="78"/>
      <c r="AF760" s="78"/>
      <c r="AG760" s="78"/>
      <c r="AH760" s="78"/>
      <c r="AI760" s="78"/>
      <c r="AJ760" s="78"/>
      <c r="AK760" s="78"/>
      <c r="AL760" s="78"/>
      <c r="AM760" s="78"/>
      <c r="AN760" s="78"/>
      <c r="AO760" s="78"/>
      <c r="AP760" s="78"/>
      <c r="AQ760" s="78"/>
      <c r="AR760" s="78"/>
      <c r="AS760" s="78"/>
      <c r="AT760" s="78"/>
      <c r="AU760" s="78"/>
      <c r="AV760" s="78"/>
      <c r="AW760" s="78"/>
      <c r="AX760" s="78"/>
      <c r="AY760" s="78"/>
      <c r="AZ760" s="78"/>
      <c r="BA760" s="78"/>
      <c r="BB760" s="78"/>
      <c r="BC760" s="78"/>
      <c r="BD760" s="78"/>
      <c r="BE760" s="78"/>
      <c r="BF760" s="78"/>
      <c r="BG760" s="78"/>
      <c r="BH760" s="78"/>
      <c r="BI760" s="78"/>
      <c r="BJ760" s="78"/>
      <c r="BK760" s="78"/>
      <c r="BL760" s="78"/>
      <c r="BM760" s="78"/>
      <c r="BN760" s="78"/>
      <c r="BO760" s="78"/>
      <c r="BP760" s="78"/>
      <c r="BQ760" s="78"/>
      <c r="BR760" s="78"/>
      <c r="BS760" s="78"/>
      <c r="BT760" s="78"/>
      <c r="BU760" s="78"/>
      <c r="BV760" s="78"/>
      <c r="BW760" s="78"/>
      <c r="BX760" s="78"/>
      <c r="BY760" s="78"/>
      <c r="BZ760" s="78"/>
      <c r="CA760" s="78"/>
      <c r="CB760" s="78"/>
      <c r="CC760" s="78"/>
      <c r="CD760" s="78"/>
      <c r="CE760" s="78"/>
      <c r="CF760" s="78"/>
      <c r="CG760" s="78"/>
      <c r="CH760" s="78"/>
      <c r="CI760" s="78"/>
      <c r="CJ760" s="78"/>
      <c r="CK760" s="78"/>
      <c r="CL760" s="78"/>
      <c r="CM760" s="78"/>
      <c r="CN760" s="78"/>
      <c r="CO760" s="78"/>
      <c r="CP760" s="78"/>
      <c r="CQ760" s="78"/>
      <c r="CR760" s="78"/>
      <c r="CS760" s="78"/>
      <c r="CT760" s="78"/>
      <c r="CU760" s="78"/>
      <c r="CV760" s="78"/>
      <c r="CW760" s="78"/>
      <c r="CX760" s="78"/>
      <c r="CY760" s="78"/>
      <c r="CZ760" s="78"/>
      <c r="DA760" s="78"/>
      <c r="DB760" s="78"/>
      <c r="DC760" s="78"/>
      <c r="DD760" s="78"/>
      <c r="DE760" s="78"/>
      <c r="DF760" s="78"/>
      <c r="DG760" s="78"/>
      <c r="DH760" s="78"/>
      <c r="DI760" s="78"/>
      <c r="DJ760" s="78"/>
      <c r="DK760" s="78"/>
      <c r="DL760" s="78"/>
      <c r="DM760" s="78"/>
      <c r="DN760" s="78"/>
      <c r="DO760" s="78"/>
      <c r="DP760" s="78"/>
      <c r="DQ760" s="78"/>
      <c r="DR760" s="78"/>
      <c r="DS760" s="78"/>
      <c r="DT760" s="78"/>
      <c r="DU760" s="78"/>
      <c r="DV760" s="78"/>
      <c r="DW760" s="78"/>
      <c r="DX760" s="78"/>
      <c r="DY760" s="78"/>
      <c r="DZ760" s="78"/>
      <c r="EA760" s="78"/>
      <c r="EB760" s="78"/>
      <c r="EC760" s="78"/>
      <c r="ED760" s="78"/>
      <c r="EE760" s="78"/>
      <c r="EF760" s="78"/>
      <c r="EG760" s="78"/>
      <c r="EH760" s="78"/>
      <c r="EI760" s="78"/>
      <c r="EJ760" s="78"/>
      <c r="EK760" s="78"/>
      <c r="EL760" s="78"/>
      <c r="EM760" s="78"/>
      <c r="EN760" s="78"/>
      <c r="EO760" s="78"/>
      <c r="EP760" s="78"/>
      <c r="EQ760" s="78"/>
      <c r="ER760" s="78"/>
      <c r="ES760" s="78"/>
      <c r="ET760" s="78"/>
      <c r="EU760" s="78"/>
      <c r="EV760" s="78"/>
      <c r="EW760" s="78"/>
      <c r="EX760" s="78"/>
      <c r="EY760" s="78"/>
      <c r="EZ760" s="78"/>
      <c r="FA760" s="78"/>
      <c r="FB760" s="78"/>
      <c r="FC760" s="78"/>
      <c r="FD760" s="78"/>
      <c r="FE760" s="78"/>
      <c r="FF760" s="78"/>
      <c r="FG760" s="78"/>
      <c r="FH760" s="78"/>
      <c r="FI760" s="78"/>
      <c r="FJ760" s="78"/>
      <c r="FK760" s="78"/>
      <c r="FL760" s="78"/>
      <c r="FM760" s="78"/>
      <c r="FN760" s="78"/>
      <c r="FO760" s="78"/>
      <c r="FP760" s="78"/>
      <c r="FQ760" s="78"/>
      <c r="FR760" s="78"/>
      <c r="FS760" s="78"/>
      <c r="FT760" s="78"/>
      <c r="FU760" s="78"/>
      <c r="FV760" s="78"/>
      <c r="FW760" s="78"/>
      <c r="FX760" s="78"/>
      <c r="FY760" s="78"/>
      <c r="FZ760" s="78"/>
      <c r="GA760" s="78"/>
      <c r="GB760" s="78"/>
      <c r="GC760" s="78"/>
      <c r="GD760" s="78"/>
      <c r="GE760" s="78"/>
      <c r="GF760" s="78"/>
      <c r="GG760" s="78"/>
      <c r="GH760" s="78"/>
      <c r="GI760" s="78"/>
      <c r="GJ760" s="78"/>
      <c r="GK760" s="78"/>
      <c r="GL760" s="78"/>
      <c r="GM760" s="78"/>
      <c r="GN760" s="78"/>
      <c r="GO760" s="78"/>
      <c r="GP760" s="78"/>
      <c r="GQ760" s="78"/>
      <c r="GR760" s="78"/>
      <c r="GS760" s="78"/>
      <c r="GT760" s="78"/>
      <c r="GU760" s="78"/>
      <c r="GV760" s="78"/>
      <c r="GW760" s="78"/>
      <c r="GX760" s="78"/>
      <c r="GY760" s="78"/>
      <c r="GZ760" s="78"/>
      <c r="HA760" s="78"/>
      <c r="HB760" s="78"/>
      <c r="HC760" s="78"/>
      <c r="HD760" s="78"/>
      <c r="HE760" s="78"/>
      <c r="HF760" s="78"/>
      <c r="HG760" s="78"/>
      <c r="HH760" s="78"/>
      <c r="HI760" s="78"/>
      <c r="HJ760" s="78"/>
      <c r="HK760" s="78"/>
      <c r="HL760" s="78"/>
      <c r="HM760" s="78"/>
      <c r="HN760" s="78"/>
      <c r="HO760" s="78"/>
      <c r="HP760" s="78"/>
      <c r="HQ760" s="78"/>
      <c r="HR760" s="78"/>
      <c r="HS760" s="78"/>
      <c r="HT760" s="78"/>
      <c r="HU760" s="78"/>
      <c r="HV760" s="78"/>
      <c r="HW760" s="78"/>
      <c r="HX760" s="78"/>
      <c r="HY760" s="78"/>
      <c r="HZ760" s="78"/>
      <c r="IA760" s="78"/>
      <c r="IB760" s="78"/>
      <c r="IC760" s="78"/>
      <c r="ID760" s="78"/>
    </row>
    <row r="761" spans="1:238" s="82" customFormat="1" ht="34.5" thickTop="1">
      <c r="A761" s="244"/>
      <c r="B761" s="237"/>
      <c r="C761" s="190" t="s">
        <v>1127</v>
      </c>
      <c r="D761" s="233"/>
      <c r="E761" s="233" t="s">
        <v>1116</v>
      </c>
      <c r="F761" s="233" t="s">
        <v>1172</v>
      </c>
      <c r="G761" s="190" t="s">
        <v>636</v>
      </c>
      <c r="H761" s="237" t="s">
        <v>1128</v>
      </c>
      <c r="I761" s="233">
        <v>8</v>
      </c>
      <c r="J761" s="10" t="s">
        <v>643</v>
      </c>
      <c r="K761" s="224"/>
      <c r="L761" s="230" t="s">
        <v>1127</v>
      </c>
      <c r="M761" s="21" t="s">
        <v>1129</v>
      </c>
      <c r="N761" s="85" t="s">
        <v>1130</v>
      </c>
      <c r="O761" s="120" t="s">
        <v>666</v>
      </c>
      <c r="P761" s="96">
        <v>8</v>
      </c>
      <c r="Q761" s="86">
        <v>1</v>
      </c>
      <c r="R761" s="10" t="s">
        <v>1173</v>
      </c>
      <c r="S761" s="86">
        <v>5.28</v>
      </c>
      <c r="T761" s="298">
        <v>22.24</v>
      </c>
      <c r="U761" s="298">
        <v>13.344000000000001</v>
      </c>
      <c r="V761" s="298">
        <v>0.6</v>
      </c>
      <c r="W761" s="78"/>
      <c r="X761" s="78"/>
      <c r="Y761" s="78"/>
      <c r="Z761" s="78"/>
      <c r="AA761" s="78"/>
      <c r="AB761" s="78"/>
      <c r="AC761" s="78"/>
      <c r="AD761" s="78"/>
      <c r="AE761" s="78"/>
      <c r="AF761" s="78"/>
      <c r="AG761" s="78"/>
      <c r="AH761" s="78"/>
      <c r="AI761" s="78"/>
      <c r="AJ761" s="78"/>
      <c r="AK761" s="78"/>
      <c r="AL761" s="78"/>
      <c r="AM761" s="78"/>
      <c r="AN761" s="78"/>
      <c r="AO761" s="78"/>
      <c r="AP761" s="78"/>
      <c r="AQ761" s="78"/>
      <c r="AR761" s="78"/>
      <c r="AS761" s="78"/>
      <c r="AT761" s="78"/>
      <c r="AU761" s="78"/>
      <c r="AV761" s="78"/>
      <c r="AW761" s="78"/>
      <c r="AX761" s="78"/>
      <c r="AY761" s="78"/>
      <c r="AZ761" s="78"/>
      <c r="BA761" s="78"/>
      <c r="BB761" s="78"/>
      <c r="BC761" s="78"/>
      <c r="BD761" s="78"/>
      <c r="BE761" s="78"/>
      <c r="BF761" s="78"/>
      <c r="BG761" s="78"/>
      <c r="BH761" s="78"/>
      <c r="BI761" s="78"/>
      <c r="BJ761" s="78"/>
      <c r="BK761" s="78"/>
      <c r="BL761" s="78"/>
      <c r="BM761" s="78"/>
      <c r="BN761" s="78"/>
      <c r="BO761" s="78"/>
      <c r="BP761" s="78"/>
      <c r="BQ761" s="78"/>
      <c r="BR761" s="78"/>
      <c r="BS761" s="78"/>
      <c r="BT761" s="78"/>
      <c r="BU761" s="78"/>
      <c r="BV761" s="78"/>
      <c r="BW761" s="78"/>
      <c r="BX761" s="78"/>
      <c r="BY761" s="78"/>
      <c r="BZ761" s="78"/>
      <c r="CA761" s="78"/>
      <c r="CB761" s="78"/>
      <c r="CC761" s="78"/>
      <c r="CD761" s="78"/>
      <c r="CE761" s="78"/>
      <c r="CF761" s="78"/>
      <c r="CG761" s="78"/>
      <c r="CH761" s="78"/>
      <c r="CI761" s="78"/>
      <c r="CJ761" s="78"/>
      <c r="CK761" s="78"/>
      <c r="CL761" s="78"/>
      <c r="CM761" s="78"/>
      <c r="CN761" s="78"/>
      <c r="CO761" s="78"/>
      <c r="CP761" s="78"/>
      <c r="CQ761" s="78"/>
      <c r="CR761" s="78"/>
      <c r="CS761" s="78"/>
      <c r="CT761" s="78"/>
      <c r="CU761" s="78"/>
      <c r="CV761" s="78"/>
      <c r="CW761" s="78"/>
      <c r="CX761" s="78"/>
      <c r="CY761" s="78"/>
      <c r="CZ761" s="78"/>
      <c r="DA761" s="78"/>
      <c r="DB761" s="78"/>
      <c r="DC761" s="78"/>
      <c r="DD761" s="78"/>
      <c r="DE761" s="78"/>
      <c r="DF761" s="78"/>
      <c r="DG761" s="78"/>
      <c r="DH761" s="78"/>
      <c r="DI761" s="78"/>
      <c r="DJ761" s="78"/>
      <c r="DK761" s="78"/>
      <c r="DL761" s="78"/>
      <c r="DM761" s="78"/>
      <c r="DN761" s="78"/>
      <c r="DO761" s="78"/>
      <c r="DP761" s="78"/>
      <c r="DQ761" s="78"/>
      <c r="DR761" s="78"/>
      <c r="DS761" s="78"/>
      <c r="DT761" s="78"/>
      <c r="DU761" s="78"/>
      <c r="DV761" s="78"/>
      <c r="DW761" s="78"/>
      <c r="DX761" s="78"/>
      <c r="DY761" s="78"/>
      <c r="DZ761" s="78"/>
      <c r="EA761" s="78"/>
      <c r="EB761" s="78"/>
      <c r="EC761" s="78"/>
      <c r="ED761" s="78"/>
      <c r="EE761" s="78"/>
      <c r="EF761" s="78"/>
      <c r="EG761" s="78"/>
      <c r="EH761" s="78"/>
      <c r="EI761" s="78"/>
      <c r="EJ761" s="78"/>
      <c r="EK761" s="78"/>
      <c r="EL761" s="78"/>
      <c r="EM761" s="78"/>
      <c r="EN761" s="78"/>
      <c r="EO761" s="78"/>
      <c r="EP761" s="78"/>
      <c r="EQ761" s="78"/>
      <c r="ER761" s="78"/>
      <c r="ES761" s="78"/>
      <c r="ET761" s="78"/>
      <c r="EU761" s="78"/>
      <c r="EV761" s="78"/>
      <c r="EW761" s="78"/>
      <c r="EX761" s="78"/>
      <c r="EY761" s="78"/>
      <c r="EZ761" s="78"/>
      <c r="FA761" s="78"/>
      <c r="FB761" s="78"/>
      <c r="FC761" s="78"/>
      <c r="FD761" s="78"/>
      <c r="FE761" s="78"/>
      <c r="FF761" s="78"/>
      <c r="FG761" s="78"/>
      <c r="FH761" s="78"/>
      <c r="FI761" s="78"/>
      <c r="FJ761" s="78"/>
      <c r="FK761" s="78"/>
      <c r="FL761" s="78"/>
      <c r="FM761" s="78"/>
      <c r="FN761" s="78"/>
      <c r="FO761" s="78"/>
      <c r="FP761" s="78"/>
      <c r="FQ761" s="78"/>
      <c r="FR761" s="78"/>
      <c r="FS761" s="78"/>
      <c r="FT761" s="78"/>
      <c r="FU761" s="78"/>
      <c r="FV761" s="78"/>
      <c r="FW761" s="78"/>
      <c r="FX761" s="78"/>
      <c r="FY761" s="78"/>
      <c r="FZ761" s="78"/>
      <c r="GA761" s="78"/>
      <c r="GB761" s="78"/>
      <c r="GC761" s="78"/>
      <c r="GD761" s="78"/>
      <c r="GE761" s="78"/>
      <c r="GF761" s="78"/>
      <c r="GG761" s="78"/>
      <c r="GH761" s="78"/>
      <c r="GI761" s="78"/>
      <c r="GJ761" s="78"/>
      <c r="GK761" s="78"/>
      <c r="GL761" s="78"/>
      <c r="GM761" s="78"/>
      <c r="GN761" s="78"/>
      <c r="GO761" s="78"/>
      <c r="GP761" s="78"/>
      <c r="GQ761" s="78"/>
      <c r="GR761" s="78"/>
      <c r="GS761" s="78"/>
      <c r="GT761" s="78"/>
      <c r="GU761" s="78"/>
      <c r="GV761" s="78"/>
      <c r="GW761" s="78"/>
      <c r="GX761" s="78"/>
      <c r="GY761" s="78"/>
      <c r="GZ761" s="78"/>
      <c r="HA761" s="78"/>
      <c r="HB761" s="78"/>
      <c r="HC761" s="78"/>
      <c r="HD761" s="78"/>
      <c r="HE761" s="78"/>
      <c r="HF761" s="78"/>
      <c r="HG761" s="78"/>
      <c r="HH761" s="78"/>
      <c r="HI761" s="78"/>
      <c r="HJ761" s="78"/>
      <c r="HK761" s="78"/>
      <c r="HL761" s="78"/>
      <c r="HM761" s="78"/>
      <c r="HN761" s="78"/>
      <c r="HO761" s="78"/>
      <c r="HP761" s="78"/>
      <c r="HQ761" s="78"/>
      <c r="HR761" s="78"/>
      <c r="HS761" s="78"/>
      <c r="HT761" s="78"/>
      <c r="HU761" s="78"/>
      <c r="HV761" s="78"/>
      <c r="HW761" s="78"/>
      <c r="HX761" s="78"/>
      <c r="HY761" s="78"/>
      <c r="HZ761" s="78"/>
      <c r="IA761" s="78"/>
      <c r="IB761" s="78"/>
      <c r="IC761" s="78"/>
      <c r="ID761" s="78"/>
    </row>
    <row r="762" spans="1:238" s="82" customFormat="1" ht="33.75">
      <c r="A762" s="244"/>
      <c r="B762" s="237"/>
      <c r="C762" s="233"/>
      <c r="D762" s="233"/>
      <c r="E762" s="233"/>
      <c r="F762" s="233"/>
      <c r="G762" s="233"/>
      <c r="H762" s="237"/>
      <c r="I762" s="233"/>
      <c r="J762" s="10" t="s">
        <v>644</v>
      </c>
      <c r="K762" s="224"/>
      <c r="L762" s="227"/>
      <c r="M762" s="14" t="s">
        <v>1131</v>
      </c>
      <c r="N762" s="79">
        <v>3</v>
      </c>
      <c r="O762" s="120" t="s">
        <v>666</v>
      </c>
      <c r="P762" s="95">
        <v>8</v>
      </c>
      <c r="Q762" s="80">
        <v>1</v>
      </c>
      <c r="R762" s="8" t="s">
        <v>1144</v>
      </c>
      <c r="S762" s="80">
        <v>5.28</v>
      </c>
      <c r="T762" s="293">
        <v>21.12</v>
      </c>
      <c r="U762" s="293">
        <v>12.672</v>
      </c>
      <c r="V762" s="293">
        <v>0.6</v>
      </c>
      <c r="W762" s="78"/>
      <c r="X762" s="78"/>
      <c r="Y762" s="78"/>
      <c r="Z762" s="78"/>
      <c r="AA762" s="78"/>
      <c r="AB762" s="78"/>
      <c r="AC762" s="78"/>
      <c r="AD762" s="78"/>
      <c r="AE762" s="78"/>
      <c r="AF762" s="78"/>
      <c r="AG762" s="78"/>
      <c r="AH762" s="78"/>
      <c r="AI762" s="78"/>
      <c r="AJ762" s="78"/>
      <c r="AK762" s="78"/>
      <c r="AL762" s="78"/>
      <c r="AM762" s="78"/>
      <c r="AN762" s="78"/>
      <c r="AO762" s="78"/>
      <c r="AP762" s="78"/>
      <c r="AQ762" s="78"/>
      <c r="AR762" s="78"/>
      <c r="AS762" s="78"/>
      <c r="AT762" s="78"/>
      <c r="AU762" s="78"/>
      <c r="AV762" s="78"/>
      <c r="AW762" s="78"/>
      <c r="AX762" s="78"/>
      <c r="AY762" s="78"/>
      <c r="AZ762" s="78"/>
      <c r="BA762" s="78"/>
      <c r="BB762" s="78"/>
      <c r="BC762" s="78"/>
      <c r="BD762" s="78"/>
      <c r="BE762" s="78"/>
      <c r="BF762" s="78"/>
      <c r="BG762" s="78"/>
      <c r="BH762" s="78"/>
      <c r="BI762" s="78"/>
      <c r="BJ762" s="78"/>
      <c r="BK762" s="78"/>
      <c r="BL762" s="78"/>
      <c r="BM762" s="78"/>
      <c r="BN762" s="78"/>
      <c r="BO762" s="78"/>
      <c r="BP762" s="78"/>
      <c r="BQ762" s="78"/>
      <c r="BR762" s="78"/>
      <c r="BS762" s="78"/>
      <c r="BT762" s="78"/>
      <c r="BU762" s="78"/>
      <c r="BV762" s="78"/>
      <c r="BW762" s="78"/>
      <c r="BX762" s="78"/>
      <c r="BY762" s="78"/>
      <c r="BZ762" s="78"/>
      <c r="CA762" s="78"/>
      <c r="CB762" s="78"/>
      <c r="CC762" s="78"/>
      <c r="CD762" s="78"/>
      <c r="CE762" s="78"/>
      <c r="CF762" s="78"/>
      <c r="CG762" s="78"/>
      <c r="CH762" s="78"/>
      <c r="CI762" s="78"/>
      <c r="CJ762" s="78"/>
      <c r="CK762" s="78"/>
      <c r="CL762" s="78"/>
      <c r="CM762" s="78"/>
      <c r="CN762" s="78"/>
      <c r="CO762" s="78"/>
      <c r="CP762" s="78"/>
      <c r="CQ762" s="78"/>
      <c r="CR762" s="78"/>
      <c r="CS762" s="78"/>
      <c r="CT762" s="78"/>
      <c r="CU762" s="78"/>
      <c r="CV762" s="78"/>
      <c r="CW762" s="78"/>
      <c r="CX762" s="78"/>
      <c r="CY762" s="78"/>
      <c r="CZ762" s="78"/>
      <c r="DA762" s="78"/>
      <c r="DB762" s="78"/>
      <c r="DC762" s="78"/>
      <c r="DD762" s="78"/>
      <c r="DE762" s="78"/>
      <c r="DF762" s="78"/>
      <c r="DG762" s="78"/>
      <c r="DH762" s="78"/>
      <c r="DI762" s="78"/>
      <c r="DJ762" s="78"/>
      <c r="DK762" s="78"/>
      <c r="DL762" s="78"/>
      <c r="DM762" s="78"/>
      <c r="DN762" s="78"/>
      <c r="DO762" s="78"/>
      <c r="DP762" s="78"/>
      <c r="DQ762" s="78"/>
      <c r="DR762" s="78"/>
      <c r="DS762" s="78"/>
      <c r="DT762" s="78"/>
      <c r="DU762" s="78"/>
      <c r="DV762" s="78"/>
      <c r="DW762" s="78"/>
      <c r="DX762" s="78"/>
      <c r="DY762" s="78"/>
      <c r="DZ762" s="78"/>
      <c r="EA762" s="78"/>
      <c r="EB762" s="78"/>
      <c r="EC762" s="78"/>
      <c r="ED762" s="78"/>
      <c r="EE762" s="78"/>
      <c r="EF762" s="78"/>
      <c r="EG762" s="78"/>
      <c r="EH762" s="78"/>
      <c r="EI762" s="78"/>
      <c r="EJ762" s="78"/>
      <c r="EK762" s="78"/>
      <c r="EL762" s="78"/>
      <c r="EM762" s="78"/>
      <c r="EN762" s="78"/>
      <c r="EO762" s="78"/>
      <c r="EP762" s="78"/>
      <c r="EQ762" s="78"/>
      <c r="ER762" s="78"/>
      <c r="ES762" s="78"/>
      <c r="ET762" s="78"/>
      <c r="EU762" s="78"/>
      <c r="EV762" s="78"/>
      <c r="EW762" s="78"/>
      <c r="EX762" s="78"/>
      <c r="EY762" s="78"/>
      <c r="EZ762" s="78"/>
      <c r="FA762" s="78"/>
      <c r="FB762" s="78"/>
      <c r="FC762" s="78"/>
      <c r="FD762" s="78"/>
      <c r="FE762" s="78"/>
      <c r="FF762" s="78"/>
      <c r="FG762" s="78"/>
      <c r="FH762" s="78"/>
      <c r="FI762" s="78"/>
      <c r="FJ762" s="78"/>
      <c r="FK762" s="78"/>
      <c r="FL762" s="78"/>
      <c r="FM762" s="78"/>
      <c r="FN762" s="78"/>
      <c r="FO762" s="78"/>
      <c r="FP762" s="78"/>
      <c r="FQ762" s="78"/>
      <c r="FR762" s="78"/>
      <c r="FS762" s="78"/>
      <c r="FT762" s="78"/>
      <c r="FU762" s="78"/>
      <c r="FV762" s="78"/>
      <c r="FW762" s="78"/>
      <c r="FX762" s="78"/>
      <c r="FY762" s="78"/>
      <c r="FZ762" s="78"/>
      <c r="GA762" s="78"/>
      <c r="GB762" s="78"/>
      <c r="GC762" s="78"/>
      <c r="GD762" s="78"/>
      <c r="GE762" s="78"/>
      <c r="GF762" s="78"/>
      <c r="GG762" s="78"/>
      <c r="GH762" s="78"/>
      <c r="GI762" s="78"/>
      <c r="GJ762" s="78"/>
      <c r="GK762" s="78"/>
      <c r="GL762" s="78"/>
      <c r="GM762" s="78"/>
      <c r="GN762" s="78"/>
      <c r="GO762" s="78"/>
      <c r="GP762" s="78"/>
      <c r="GQ762" s="78"/>
      <c r="GR762" s="78"/>
      <c r="GS762" s="78"/>
      <c r="GT762" s="78"/>
      <c r="GU762" s="78"/>
      <c r="GV762" s="78"/>
      <c r="GW762" s="78"/>
      <c r="GX762" s="78"/>
      <c r="GY762" s="78"/>
      <c r="GZ762" s="78"/>
      <c r="HA762" s="78"/>
      <c r="HB762" s="78"/>
      <c r="HC762" s="78"/>
      <c r="HD762" s="78"/>
      <c r="HE762" s="78"/>
      <c r="HF762" s="78"/>
      <c r="HG762" s="78"/>
      <c r="HH762" s="78"/>
      <c r="HI762" s="78"/>
      <c r="HJ762" s="78"/>
      <c r="HK762" s="78"/>
      <c r="HL762" s="78"/>
      <c r="HM762" s="78"/>
      <c r="HN762" s="78"/>
      <c r="HO762" s="78"/>
      <c r="HP762" s="78"/>
      <c r="HQ762" s="78"/>
      <c r="HR762" s="78"/>
      <c r="HS762" s="78"/>
      <c r="HT762" s="78"/>
      <c r="HU762" s="78"/>
      <c r="HV762" s="78"/>
      <c r="HW762" s="78"/>
      <c r="HX762" s="78"/>
      <c r="HY762" s="78"/>
      <c r="HZ762" s="78"/>
      <c r="IA762" s="78"/>
      <c r="IB762" s="78"/>
      <c r="IC762" s="78"/>
      <c r="ID762" s="78"/>
    </row>
    <row r="763" spans="1:238" s="82" customFormat="1" ht="33.75">
      <c r="A763" s="244"/>
      <c r="B763" s="237"/>
      <c r="C763" s="233"/>
      <c r="D763" s="233"/>
      <c r="E763" s="233"/>
      <c r="F763" s="233"/>
      <c r="G763" s="233"/>
      <c r="H763" s="237"/>
      <c r="I763" s="233"/>
      <c r="J763" s="10" t="s">
        <v>645</v>
      </c>
      <c r="K763" s="224"/>
      <c r="L763" s="227"/>
      <c r="M763" s="14" t="s">
        <v>1120</v>
      </c>
      <c r="N763" s="79">
        <v>3</v>
      </c>
      <c r="O763" s="120" t="s">
        <v>666</v>
      </c>
      <c r="P763" s="95">
        <v>8</v>
      </c>
      <c r="Q763" s="80">
        <v>1</v>
      </c>
      <c r="R763" s="8" t="s">
        <v>1144</v>
      </c>
      <c r="S763" s="80">
        <v>5.28</v>
      </c>
      <c r="T763" s="293">
        <v>21.12</v>
      </c>
      <c r="U763" s="293">
        <v>12.672</v>
      </c>
      <c r="V763" s="293">
        <v>0.6</v>
      </c>
      <c r="W763" s="78"/>
      <c r="X763" s="78"/>
      <c r="Y763" s="78"/>
      <c r="Z763" s="78"/>
      <c r="AA763" s="78"/>
      <c r="AB763" s="78"/>
      <c r="AC763" s="78"/>
      <c r="AD763" s="78"/>
      <c r="AE763" s="78"/>
      <c r="AF763" s="78"/>
      <c r="AG763" s="78"/>
      <c r="AH763" s="78"/>
      <c r="AI763" s="78"/>
      <c r="AJ763" s="78"/>
      <c r="AK763" s="78"/>
      <c r="AL763" s="78"/>
      <c r="AM763" s="78"/>
      <c r="AN763" s="78"/>
      <c r="AO763" s="78"/>
      <c r="AP763" s="78"/>
      <c r="AQ763" s="78"/>
      <c r="AR763" s="78"/>
      <c r="AS763" s="78"/>
      <c r="AT763" s="78"/>
      <c r="AU763" s="78"/>
      <c r="AV763" s="78"/>
      <c r="AW763" s="78"/>
      <c r="AX763" s="78"/>
      <c r="AY763" s="78"/>
      <c r="AZ763" s="78"/>
      <c r="BA763" s="78"/>
      <c r="BB763" s="78"/>
      <c r="BC763" s="78"/>
      <c r="BD763" s="78"/>
      <c r="BE763" s="78"/>
      <c r="BF763" s="78"/>
      <c r="BG763" s="78"/>
      <c r="BH763" s="78"/>
      <c r="BI763" s="78"/>
      <c r="BJ763" s="78"/>
      <c r="BK763" s="78"/>
      <c r="BL763" s="78"/>
      <c r="BM763" s="78"/>
      <c r="BN763" s="78"/>
      <c r="BO763" s="78"/>
      <c r="BP763" s="78"/>
      <c r="BQ763" s="78"/>
      <c r="BR763" s="78"/>
      <c r="BS763" s="78"/>
      <c r="BT763" s="78"/>
      <c r="BU763" s="78"/>
      <c r="BV763" s="78"/>
      <c r="BW763" s="78"/>
      <c r="BX763" s="78"/>
      <c r="BY763" s="78"/>
      <c r="BZ763" s="78"/>
      <c r="CA763" s="78"/>
      <c r="CB763" s="78"/>
      <c r="CC763" s="78"/>
      <c r="CD763" s="78"/>
      <c r="CE763" s="78"/>
      <c r="CF763" s="78"/>
      <c r="CG763" s="78"/>
      <c r="CH763" s="78"/>
      <c r="CI763" s="78"/>
      <c r="CJ763" s="78"/>
      <c r="CK763" s="78"/>
      <c r="CL763" s="78"/>
      <c r="CM763" s="78"/>
      <c r="CN763" s="78"/>
      <c r="CO763" s="78"/>
      <c r="CP763" s="78"/>
      <c r="CQ763" s="78"/>
      <c r="CR763" s="78"/>
      <c r="CS763" s="78"/>
      <c r="CT763" s="78"/>
      <c r="CU763" s="78"/>
      <c r="CV763" s="78"/>
      <c r="CW763" s="78"/>
      <c r="CX763" s="78"/>
      <c r="CY763" s="78"/>
      <c r="CZ763" s="78"/>
      <c r="DA763" s="78"/>
      <c r="DB763" s="78"/>
      <c r="DC763" s="78"/>
      <c r="DD763" s="78"/>
      <c r="DE763" s="78"/>
      <c r="DF763" s="78"/>
      <c r="DG763" s="78"/>
      <c r="DH763" s="78"/>
      <c r="DI763" s="78"/>
      <c r="DJ763" s="78"/>
      <c r="DK763" s="78"/>
      <c r="DL763" s="78"/>
      <c r="DM763" s="78"/>
      <c r="DN763" s="78"/>
      <c r="DO763" s="78"/>
      <c r="DP763" s="78"/>
      <c r="DQ763" s="78"/>
      <c r="DR763" s="78"/>
      <c r="DS763" s="78"/>
      <c r="DT763" s="78"/>
      <c r="DU763" s="78"/>
      <c r="DV763" s="78"/>
      <c r="DW763" s="78"/>
      <c r="DX763" s="78"/>
      <c r="DY763" s="78"/>
      <c r="DZ763" s="78"/>
      <c r="EA763" s="78"/>
      <c r="EB763" s="78"/>
      <c r="EC763" s="78"/>
      <c r="ED763" s="78"/>
      <c r="EE763" s="78"/>
      <c r="EF763" s="78"/>
      <c r="EG763" s="78"/>
      <c r="EH763" s="78"/>
      <c r="EI763" s="78"/>
      <c r="EJ763" s="78"/>
      <c r="EK763" s="78"/>
      <c r="EL763" s="78"/>
      <c r="EM763" s="78"/>
      <c r="EN763" s="78"/>
      <c r="EO763" s="78"/>
      <c r="EP763" s="78"/>
      <c r="EQ763" s="78"/>
      <c r="ER763" s="78"/>
      <c r="ES763" s="78"/>
      <c r="ET763" s="78"/>
      <c r="EU763" s="78"/>
      <c r="EV763" s="78"/>
      <c r="EW763" s="78"/>
      <c r="EX763" s="78"/>
      <c r="EY763" s="78"/>
      <c r="EZ763" s="78"/>
      <c r="FA763" s="78"/>
      <c r="FB763" s="78"/>
      <c r="FC763" s="78"/>
      <c r="FD763" s="78"/>
      <c r="FE763" s="78"/>
      <c r="FF763" s="78"/>
      <c r="FG763" s="78"/>
      <c r="FH763" s="78"/>
      <c r="FI763" s="78"/>
      <c r="FJ763" s="78"/>
      <c r="FK763" s="78"/>
      <c r="FL763" s="78"/>
      <c r="FM763" s="78"/>
      <c r="FN763" s="78"/>
      <c r="FO763" s="78"/>
      <c r="FP763" s="78"/>
      <c r="FQ763" s="78"/>
      <c r="FR763" s="78"/>
      <c r="FS763" s="78"/>
      <c r="FT763" s="78"/>
      <c r="FU763" s="78"/>
      <c r="FV763" s="78"/>
      <c r="FW763" s="78"/>
      <c r="FX763" s="78"/>
      <c r="FY763" s="78"/>
      <c r="FZ763" s="78"/>
      <c r="GA763" s="78"/>
      <c r="GB763" s="78"/>
      <c r="GC763" s="78"/>
      <c r="GD763" s="78"/>
      <c r="GE763" s="78"/>
      <c r="GF763" s="78"/>
      <c r="GG763" s="78"/>
      <c r="GH763" s="78"/>
      <c r="GI763" s="78"/>
      <c r="GJ763" s="78"/>
      <c r="GK763" s="78"/>
      <c r="GL763" s="78"/>
      <c r="GM763" s="78"/>
      <c r="GN763" s="78"/>
      <c r="GO763" s="78"/>
      <c r="GP763" s="78"/>
      <c r="GQ763" s="78"/>
      <c r="GR763" s="78"/>
      <c r="GS763" s="78"/>
      <c r="GT763" s="78"/>
      <c r="GU763" s="78"/>
      <c r="GV763" s="78"/>
      <c r="GW763" s="78"/>
      <c r="GX763" s="78"/>
      <c r="GY763" s="78"/>
      <c r="GZ763" s="78"/>
      <c r="HA763" s="78"/>
      <c r="HB763" s="78"/>
      <c r="HC763" s="78"/>
      <c r="HD763" s="78"/>
      <c r="HE763" s="78"/>
      <c r="HF763" s="78"/>
      <c r="HG763" s="78"/>
      <c r="HH763" s="78"/>
      <c r="HI763" s="78"/>
      <c r="HJ763" s="78"/>
      <c r="HK763" s="78"/>
      <c r="HL763" s="78"/>
      <c r="HM763" s="78"/>
      <c r="HN763" s="78"/>
      <c r="HO763" s="78"/>
      <c r="HP763" s="78"/>
      <c r="HQ763" s="78"/>
      <c r="HR763" s="78"/>
      <c r="HS763" s="78"/>
      <c r="HT763" s="78"/>
      <c r="HU763" s="78"/>
      <c r="HV763" s="78"/>
      <c r="HW763" s="78"/>
      <c r="HX763" s="78"/>
      <c r="HY763" s="78"/>
      <c r="HZ763" s="78"/>
      <c r="IA763" s="78"/>
      <c r="IB763" s="78"/>
      <c r="IC763" s="78"/>
      <c r="ID763" s="78"/>
    </row>
    <row r="764" spans="1:235" s="82" customFormat="1" ht="33.75">
      <c r="A764" s="244"/>
      <c r="B764" s="237"/>
      <c r="C764" s="233"/>
      <c r="D764" s="233"/>
      <c r="E764" s="233"/>
      <c r="F764" s="233"/>
      <c r="G764" s="233"/>
      <c r="H764" s="237"/>
      <c r="I764" s="233"/>
      <c r="J764" s="10" t="s">
        <v>646</v>
      </c>
      <c r="K764" s="219"/>
      <c r="L764" s="228"/>
      <c r="M764" s="14" t="s">
        <v>1121</v>
      </c>
      <c r="N764" s="79">
        <v>3</v>
      </c>
      <c r="O764" s="120" t="s">
        <v>666</v>
      </c>
      <c r="P764" s="95">
        <v>8</v>
      </c>
      <c r="Q764" s="80">
        <v>1</v>
      </c>
      <c r="R764" s="8" t="s">
        <v>1173</v>
      </c>
      <c r="S764" s="80">
        <v>5.28</v>
      </c>
      <c r="T764" s="293">
        <v>421.12</v>
      </c>
      <c r="U764" s="293">
        <v>252.672</v>
      </c>
      <c r="V764" s="293">
        <v>0.6</v>
      </c>
      <c r="W764" s="78"/>
      <c r="X764" s="78"/>
      <c r="Y764" s="78"/>
      <c r="Z764" s="78"/>
      <c r="AA764" s="78"/>
      <c r="AB764" s="78"/>
      <c r="AC764" s="78"/>
      <c r="AD764" s="78"/>
      <c r="AE764" s="78"/>
      <c r="AF764" s="78"/>
      <c r="AG764" s="78"/>
      <c r="AH764" s="78"/>
      <c r="AI764" s="78"/>
      <c r="AJ764" s="78"/>
      <c r="AK764" s="78"/>
      <c r="AL764" s="78"/>
      <c r="AM764" s="78"/>
      <c r="AN764" s="78"/>
      <c r="AO764" s="78"/>
      <c r="AP764" s="78"/>
      <c r="AQ764" s="78"/>
      <c r="AR764" s="78"/>
      <c r="AS764" s="78"/>
      <c r="AT764" s="78"/>
      <c r="AU764" s="78"/>
      <c r="AV764" s="78"/>
      <c r="AW764" s="78"/>
      <c r="AX764" s="78"/>
      <c r="AY764" s="78"/>
      <c r="AZ764" s="78"/>
      <c r="BA764" s="78"/>
      <c r="BB764" s="78"/>
      <c r="BC764" s="78"/>
      <c r="BD764" s="78"/>
      <c r="BE764" s="78"/>
      <c r="BF764" s="78"/>
      <c r="BG764" s="78"/>
      <c r="BH764" s="78"/>
      <c r="BI764" s="78"/>
      <c r="BJ764" s="78"/>
      <c r="BK764" s="78"/>
      <c r="BL764" s="78"/>
      <c r="BM764" s="78"/>
      <c r="BN764" s="78"/>
      <c r="BO764" s="78"/>
      <c r="BP764" s="78"/>
      <c r="BQ764" s="78"/>
      <c r="BR764" s="78"/>
      <c r="BS764" s="78"/>
      <c r="BT764" s="78"/>
      <c r="BU764" s="78"/>
      <c r="BV764" s="78"/>
      <c r="BW764" s="78"/>
      <c r="BX764" s="78"/>
      <c r="BY764" s="78"/>
      <c r="BZ764" s="78"/>
      <c r="CA764" s="78"/>
      <c r="CB764" s="78"/>
      <c r="CC764" s="78"/>
      <c r="CD764" s="78"/>
      <c r="CE764" s="78"/>
      <c r="CF764" s="78"/>
      <c r="CG764" s="78"/>
      <c r="CH764" s="78"/>
      <c r="CI764" s="78"/>
      <c r="CJ764" s="78"/>
      <c r="CK764" s="78"/>
      <c r="CL764" s="78"/>
      <c r="CM764" s="78"/>
      <c r="CN764" s="78"/>
      <c r="CO764" s="78"/>
      <c r="CP764" s="78"/>
      <c r="CQ764" s="78"/>
      <c r="CR764" s="78"/>
      <c r="CS764" s="78"/>
      <c r="CT764" s="78"/>
      <c r="CU764" s="78"/>
      <c r="CV764" s="78"/>
      <c r="CW764" s="78"/>
      <c r="CX764" s="78"/>
      <c r="CY764" s="78"/>
      <c r="CZ764" s="78"/>
      <c r="DA764" s="78"/>
      <c r="DB764" s="78"/>
      <c r="DC764" s="78"/>
      <c r="DD764" s="78"/>
      <c r="DE764" s="78"/>
      <c r="DF764" s="78"/>
      <c r="DG764" s="78"/>
      <c r="DH764" s="78"/>
      <c r="DI764" s="78"/>
      <c r="DJ764" s="78"/>
      <c r="DK764" s="78"/>
      <c r="DL764" s="78"/>
      <c r="DM764" s="78"/>
      <c r="DN764" s="78"/>
      <c r="DO764" s="78"/>
      <c r="DP764" s="78"/>
      <c r="DQ764" s="78"/>
      <c r="DR764" s="78"/>
      <c r="DS764" s="78"/>
      <c r="DT764" s="78"/>
      <c r="DU764" s="78"/>
      <c r="DV764" s="78"/>
      <c r="DW764" s="78"/>
      <c r="DX764" s="78"/>
      <c r="DY764" s="78"/>
      <c r="DZ764" s="78"/>
      <c r="EA764" s="78"/>
      <c r="EB764" s="78"/>
      <c r="EC764" s="78"/>
      <c r="ED764" s="78"/>
      <c r="EE764" s="78"/>
      <c r="EF764" s="78"/>
      <c r="EG764" s="78"/>
      <c r="EH764" s="78"/>
      <c r="EI764" s="78"/>
      <c r="EJ764" s="78"/>
      <c r="EK764" s="78"/>
      <c r="EL764" s="78"/>
      <c r="EM764" s="78"/>
      <c r="EN764" s="78"/>
      <c r="EO764" s="78"/>
      <c r="EP764" s="78"/>
      <c r="EQ764" s="78"/>
      <c r="ER764" s="78"/>
      <c r="ES764" s="78"/>
      <c r="ET764" s="78"/>
      <c r="EU764" s="78"/>
      <c r="EV764" s="78"/>
      <c r="EW764" s="78"/>
      <c r="EX764" s="78"/>
      <c r="EY764" s="78"/>
      <c r="EZ764" s="78"/>
      <c r="FA764" s="78"/>
      <c r="FB764" s="78"/>
      <c r="FC764" s="78"/>
      <c r="FD764" s="78"/>
      <c r="FE764" s="78"/>
      <c r="FF764" s="78"/>
      <c r="FG764" s="78"/>
      <c r="FH764" s="78"/>
      <c r="FI764" s="78"/>
      <c r="FJ764" s="78"/>
      <c r="FK764" s="78"/>
      <c r="FL764" s="78"/>
      <c r="FM764" s="78"/>
      <c r="FN764" s="78"/>
      <c r="FO764" s="78"/>
      <c r="FP764" s="78"/>
      <c r="FQ764" s="78"/>
      <c r="FR764" s="78"/>
      <c r="FS764" s="78"/>
      <c r="FT764" s="78"/>
      <c r="FU764" s="78"/>
      <c r="FV764" s="78"/>
      <c r="FW764" s="78"/>
      <c r="FX764" s="78"/>
      <c r="FY764" s="78"/>
      <c r="FZ764" s="78"/>
      <c r="GA764" s="78"/>
      <c r="GB764" s="78"/>
      <c r="GC764" s="78"/>
      <c r="GD764" s="78"/>
      <c r="GE764" s="78"/>
      <c r="GF764" s="78"/>
      <c r="GG764" s="78"/>
      <c r="GH764" s="78"/>
      <c r="GI764" s="78"/>
      <c r="GJ764" s="78"/>
      <c r="GK764" s="78"/>
      <c r="GL764" s="78"/>
      <c r="GM764" s="78"/>
      <c r="GN764" s="78"/>
      <c r="GO764" s="78"/>
      <c r="GP764" s="78"/>
      <c r="GQ764" s="78"/>
      <c r="GR764" s="78"/>
      <c r="GS764" s="78"/>
      <c r="GT764" s="78"/>
      <c r="GU764" s="78"/>
      <c r="GV764" s="78"/>
      <c r="GW764" s="78"/>
      <c r="GX764" s="78"/>
      <c r="GY764" s="78"/>
      <c r="GZ764" s="78"/>
      <c r="HA764" s="78"/>
      <c r="HB764" s="78"/>
      <c r="HC764" s="78"/>
      <c r="HD764" s="78"/>
      <c r="HE764" s="78"/>
      <c r="HF764" s="78"/>
      <c r="HG764" s="78"/>
      <c r="HH764" s="78"/>
      <c r="HI764" s="78"/>
      <c r="HJ764" s="78"/>
      <c r="HK764" s="78"/>
      <c r="HL764" s="78"/>
      <c r="HM764" s="78"/>
      <c r="HN764" s="78"/>
      <c r="HO764" s="78"/>
      <c r="HP764" s="78"/>
      <c r="HQ764" s="78"/>
      <c r="HR764" s="78"/>
      <c r="HS764" s="78"/>
      <c r="HT764" s="78"/>
      <c r="HU764" s="78"/>
      <c r="HV764" s="78"/>
      <c r="HW764" s="78"/>
      <c r="HX764" s="78"/>
      <c r="HY764" s="78"/>
      <c r="HZ764" s="78"/>
      <c r="IA764" s="78"/>
    </row>
    <row r="765" spans="1:238" s="82" customFormat="1" ht="34.5" thickBot="1">
      <c r="A765" s="244"/>
      <c r="B765" s="237"/>
      <c r="C765" s="234"/>
      <c r="D765" s="234"/>
      <c r="E765" s="234"/>
      <c r="F765" s="234"/>
      <c r="G765" s="234"/>
      <c r="H765" s="240"/>
      <c r="I765" s="234"/>
      <c r="J765" s="165" t="s">
        <v>647</v>
      </c>
      <c r="K765" s="225"/>
      <c r="L765" s="231"/>
      <c r="M765" s="131" t="s">
        <v>1122</v>
      </c>
      <c r="N765" s="172">
        <v>3</v>
      </c>
      <c r="O765" s="173" t="s">
        <v>666</v>
      </c>
      <c r="P765" s="174">
        <v>8</v>
      </c>
      <c r="Q765" s="175">
        <v>1</v>
      </c>
      <c r="R765" s="124" t="s">
        <v>1173</v>
      </c>
      <c r="S765" s="175">
        <v>5.28</v>
      </c>
      <c r="T765" s="155">
        <v>28.8</v>
      </c>
      <c r="U765" s="155">
        <v>17.28</v>
      </c>
      <c r="V765" s="155">
        <v>0.6</v>
      </c>
      <c r="W765" s="78"/>
      <c r="X765" s="78"/>
      <c r="Y765" s="78"/>
      <c r="Z765" s="78"/>
      <c r="AA765" s="78"/>
      <c r="AB765" s="78"/>
      <c r="AC765" s="78"/>
      <c r="AD765" s="78"/>
      <c r="AE765" s="78"/>
      <c r="AF765" s="78"/>
      <c r="AG765" s="78"/>
      <c r="AH765" s="78"/>
      <c r="AI765" s="78"/>
      <c r="AJ765" s="78"/>
      <c r="AK765" s="78"/>
      <c r="AL765" s="78"/>
      <c r="AM765" s="78"/>
      <c r="AN765" s="78"/>
      <c r="AO765" s="78"/>
      <c r="AP765" s="78"/>
      <c r="AQ765" s="78"/>
      <c r="AR765" s="78"/>
      <c r="AS765" s="78"/>
      <c r="AT765" s="78"/>
      <c r="AU765" s="78"/>
      <c r="AV765" s="78"/>
      <c r="AW765" s="78"/>
      <c r="AX765" s="78"/>
      <c r="AY765" s="78"/>
      <c r="AZ765" s="78"/>
      <c r="BA765" s="78"/>
      <c r="BB765" s="78"/>
      <c r="BC765" s="78"/>
      <c r="BD765" s="78"/>
      <c r="BE765" s="78"/>
      <c r="BF765" s="78"/>
      <c r="BG765" s="78"/>
      <c r="BH765" s="78"/>
      <c r="BI765" s="78"/>
      <c r="BJ765" s="78"/>
      <c r="BK765" s="78"/>
      <c r="BL765" s="78"/>
      <c r="BM765" s="78"/>
      <c r="BN765" s="78"/>
      <c r="BO765" s="78"/>
      <c r="BP765" s="78"/>
      <c r="BQ765" s="78"/>
      <c r="BR765" s="78"/>
      <c r="BS765" s="78"/>
      <c r="BT765" s="78"/>
      <c r="BU765" s="78"/>
      <c r="BV765" s="78"/>
      <c r="BW765" s="78"/>
      <c r="BX765" s="78"/>
      <c r="BY765" s="78"/>
      <c r="BZ765" s="78"/>
      <c r="CA765" s="78"/>
      <c r="CB765" s="78"/>
      <c r="CC765" s="78"/>
      <c r="CD765" s="78"/>
      <c r="CE765" s="78"/>
      <c r="CF765" s="78"/>
      <c r="CG765" s="78"/>
      <c r="CH765" s="78"/>
      <c r="CI765" s="78"/>
      <c r="CJ765" s="78"/>
      <c r="CK765" s="78"/>
      <c r="CL765" s="78"/>
      <c r="CM765" s="78"/>
      <c r="CN765" s="78"/>
      <c r="CO765" s="78"/>
      <c r="CP765" s="78"/>
      <c r="CQ765" s="78"/>
      <c r="CR765" s="78"/>
      <c r="CS765" s="78"/>
      <c r="CT765" s="78"/>
      <c r="CU765" s="78"/>
      <c r="CV765" s="78"/>
      <c r="CW765" s="78"/>
      <c r="CX765" s="78"/>
      <c r="CY765" s="78"/>
      <c r="CZ765" s="78"/>
      <c r="DA765" s="78"/>
      <c r="DB765" s="78"/>
      <c r="DC765" s="78"/>
      <c r="DD765" s="78"/>
      <c r="DE765" s="78"/>
      <c r="DF765" s="78"/>
      <c r="DG765" s="78"/>
      <c r="DH765" s="78"/>
      <c r="DI765" s="78"/>
      <c r="DJ765" s="78"/>
      <c r="DK765" s="78"/>
      <c r="DL765" s="78"/>
      <c r="DM765" s="78"/>
      <c r="DN765" s="78"/>
      <c r="DO765" s="78"/>
      <c r="DP765" s="78"/>
      <c r="DQ765" s="78"/>
      <c r="DR765" s="78"/>
      <c r="DS765" s="78"/>
      <c r="DT765" s="78"/>
      <c r="DU765" s="78"/>
      <c r="DV765" s="78"/>
      <c r="DW765" s="78"/>
      <c r="DX765" s="78"/>
      <c r="DY765" s="78"/>
      <c r="DZ765" s="78"/>
      <c r="EA765" s="78"/>
      <c r="EB765" s="78"/>
      <c r="EC765" s="78"/>
      <c r="ED765" s="78"/>
      <c r="EE765" s="78"/>
      <c r="EF765" s="78"/>
      <c r="EG765" s="78"/>
      <c r="EH765" s="78"/>
      <c r="EI765" s="78"/>
      <c r="EJ765" s="78"/>
      <c r="EK765" s="78"/>
      <c r="EL765" s="78"/>
      <c r="EM765" s="78"/>
      <c r="EN765" s="78"/>
      <c r="EO765" s="78"/>
      <c r="EP765" s="78"/>
      <c r="EQ765" s="78"/>
      <c r="ER765" s="78"/>
      <c r="ES765" s="78"/>
      <c r="ET765" s="78"/>
      <c r="EU765" s="78"/>
      <c r="EV765" s="78"/>
      <c r="EW765" s="78"/>
      <c r="EX765" s="78"/>
      <c r="EY765" s="78"/>
      <c r="EZ765" s="78"/>
      <c r="FA765" s="78"/>
      <c r="FB765" s="78"/>
      <c r="FC765" s="78"/>
      <c r="FD765" s="78"/>
      <c r="FE765" s="78"/>
      <c r="FF765" s="78"/>
      <c r="FG765" s="78"/>
      <c r="FH765" s="78"/>
      <c r="FI765" s="78"/>
      <c r="FJ765" s="78"/>
      <c r="FK765" s="78"/>
      <c r="FL765" s="78"/>
      <c r="FM765" s="78"/>
      <c r="FN765" s="78"/>
      <c r="FO765" s="78"/>
      <c r="FP765" s="78"/>
      <c r="FQ765" s="78"/>
      <c r="FR765" s="78"/>
      <c r="FS765" s="78"/>
      <c r="FT765" s="78"/>
      <c r="FU765" s="78"/>
      <c r="FV765" s="78"/>
      <c r="FW765" s="78"/>
      <c r="FX765" s="78"/>
      <c r="FY765" s="78"/>
      <c r="FZ765" s="78"/>
      <c r="GA765" s="78"/>
      <c r="GB765" s="78"/>
      <c r="GC765" s="78"/>
      <c r="GD765" s="78"/>
      <c r="GE765" s="78"/>
      <c r="GF765" s="78"/>
      <c r="GG765" s="78"/>
      <c r="GH765" s="78"/>
      <c r="GI765" s="78"/>
      <c r="GJ765" s="78"/>
      <c r="GK765" s="78"/>
      <c r="GL765" s="78"/>
      <c r="GM765" s="78"/>
      <c r="GN765" s="78"/>
      <c r="GO765" s="78"/>
      <c r="GP765" s="78"/>
      <c r="GQ765" s="78"/>
      <c r="GR765" s="78"/>
      <c r="GS765" s="78"/>
      <c r="GT765" s="78"/>
      <c r="GU765" s="78"/>
      <c r="GV765" s="78"/>
      <c r="GW765" s="78"/>
      <c r="GX765" s="78"/>
      <c r="GY765" s="78"/>
      <c r="GZ765" s="78"/>
      <c r="HA765" s="78"/>
      <c r="HB765" s="78"/>
      <c r="HC765" s="78"/>
      <c r="HD765" s="78"/>
      <c r="HE765" s="78"/>
      <c r="HF765" s="78"/>
      <c r="HG765" s="78"/>
      <c r="HH765" s="78"/>
      <c r="HI765" s="78"/>
      <c r="HJ765" s="78"/>
      <c r="HK765" s="78"/>
      <c r="HL765" s="78"/>
      <c r="HM765" s="78"/>
      <c r="HN765" s="78"/>
      <c r="HO765" s="78"/>
      <c r="HP765" s="78"/>
      <c r="HQ765" s="78"/>
      <c r="HR765" s="78"/>
      <c r="HS765" s="78"/>
      <c r="HT765" s="78"/>
      <c r="HU765" s="78"/>
      <c r="HV765" s="78"/>
      <c r="HW765" s="78"/>
      <c r="HX765" s="78"/>
      <c r="HY765" s="78"/>
      <c r="HZ765" s="78"/>
      <c r="IA765" s="78"/>
      <c r="IB765" s="78"/>
      <c r="IC765" s="78"/>
      <c r="ID765" s="78"/>
    </row>
    <row r="766" spans="1:238" s="36" customFormat="1" ht="45.75" thickTop="1">
      <c r="A766" s="239" t="s">
        <v>1169</v>
      </c>
      <c r="B766" s="239" t="s">
        <v>1132</v>
      </c>
      <c r="C766" s="242" t="s">
        <v>1118</v>
      </c>
      <c r="D766" s="235"/>
      <c r="E766" s="235" t="s">
        <v>1116</v>
      </c>
      <c r="F766" s="235" t="s">
        <v>1172</v>
      </c>
      <c r="G766" s="242" t="s">
        <v>649</v>
      </c>
      <c r="H766" s="238" t="s">
        <v>1133</v>
      </c>
      <c r="I766" s="235">
        <v>8</v>
      </c>
      <c r="J766" s="142" t="s">
        <v>650</v>
      </c>
      <c r="K766" s="198" t="s">
        <v>1143</v>
      </c>
      <c r="L766" s="198" t="s">
        <v>1118</v>
      </c>
      <c r="M766" s="156" t="s">
        <v>744</v>
      </c>
      <c r="N766" s="176" t="s">
        <v>1134</v>
      </c>
      <c r="O766" s="177" t="s">
        <v>667</v>
      </c>
      <c r="P766" s="178">
        <v>340</v>
      </c>
      <c r="Q766" s="179">
        <v>1</v>
      </c>
      <c r="R766" s="123" t="s">
        <v>1173</v>
      </c>
      <c r="S766" s="179">
        <v>5.28</v>
      </c>
      <c r="T766" s="294">
        <v>1842.8</v>
      </c>
      <c r="U766" s="294">
        <v>1105.68</v>
      </c>
      <c r="V766" s="294">
        <v>0.6</v>
      </c>
      <c r="W766" s="78"/>
      <c r="X766" s="78"/>
      <c r="Y766" s="78"/>
      <c r="Z766" s="78"/>
      <c r="AA766" s="78"/>
      <c r="AB766" s="78"/>
      <c r="AC766" s="78"/>
      <c r="AD766" s="78"/>
      <c r="AE766" s="78"/>
      <c r="AF766" s="78"/>
      <c r="AG766" s="78"/>
      <c r="AH766" s="78"/>
      <c r="AI766" s="78"/>
      <c r="AJ766" s="78"/>
      <c r="AK766" s="78"/>
      <c r="AL766" s="78"/>
      <c r="AM766" s="78"/>
      <c r="AN766" s="78"/>
      <c r="AO766" s="42"/>
      <c r="AP766" s="42"/>
      <c r="AQ766" s="42"/>
      <c r="AR766" s="42"/>
      <c r="AS766" s="42"/>
      <c r="AT766" s="42"/>
      <c r="AU766" s="42"/>
      <c r="AV766" s="42"/>
      <c r="AW766" s="42"/>
      <c r="AX766" s="42"/>
      <c r="AY766" s="42"/>
      <c r="AZ766" s="42"/>
      <c r="BA766" s="42"/>
      <c r="BB766" s="42"/>
      <c r="BC766" s="42"/>
      <c r="BD766" s="42"/>
      <c r="BE766" s="42"/>
      <c r="BF766" s="42"/>
      <c r="BG766" s="42"/>
      <c r="BH766" s="42"/>
      <c r="BI766" s="42"/>
      <c r="BJ766" s="42"/>
      <c r="BK766" s="42"/>
      <c r="BL766" s="42"/>
      <c r="BM766" s="42"/>
      <c r="BN766" s="42"/>
      <c r="BO766" s="42"/>
      <c r="BP766" s="42"/>
      <c r="BQ766" s="42"/>
      <c r="BR766" s="42"/>
      <c r="BS766" s="42"/>
      <c r="BT766" s="42"/>
      <c r="BU766" s="42"/>
      <c r="BV766" s="42"/>
      <c r="BW766" s="42"/>
      <c r="BX766" s="42"/>
      <c r="BY766" s="42"/>
      <c r="BZ766" s="42"/>
      <c r="CA766" s="42"/>
      <c r="CB766" s="42"/>
      <c r="CC766" s="42"/>
      <c r="CD766" s="42"/>
      <c r="CE766" s="42"/>
      <c r="CF766" s="42"/>
      <c r="CG766" s="42"/>
      <c r="CH766" s="42"/>
      <c r="CI766" s="42"/>
      <c r="CJ766" s="42"/>
      <c r="CK766" s="42"/>
      <c r="CL766" s="42"/>
      <c r="CM766" s="42"/>
      <c r="CN766" s="42"/>
      <c r="CO766" s="42"/>
      <c r="CP766" s="42"/>
      <c r="CQ766" s="42"/>
      <c r="CR766" s="42"/>
      <c r="CS766" s="42"/>
      <c r="CT766" s="42"/>
      <c r="CU766" s="42"/>
      <c r="CV766" s="42"/>
      <c r="CW766" s="42"/>
      <c r="CX766" s="42"/>
      <c r="CY766" s="42"/>
      <c r="CZ766" s="42"/>
      <c r="DA766" s="42"/>
      <c r="DB766" s="42"/>
      <c r="DC766" s="42"/>
      <c r="DD766" s="42"/>
      <c r="DE766" s="42"/>
      <c r="DF766" s="42"/>
      <c r="DG766" s="42"/>
      <c r="DH766" s="42"/>
      <c r="DI766" s="42"/>
      <c r="DJ766" s="42"/>
      <c r="DK766" s="42"/>
      <c r="DL766" s="42"/>
      <c r="DM766" s="42"/>
      <c r="DN766" s="42"/>
      <c r="DO766" s="42"/>
      <c r="DP766" s="42"/>
      <c r="DQ766" s="42"/>
      <c r="DR766" s="42"/>
      <c r="DS766" s="42"/>
      <c r="DT766" s="42"/>
      <c r="DU766" s="42"/>
      <c r="DV766" s="42"/>
      <c r="DW766" s="42"/>
      <c r="DX766" s="42"/>
      <c r="DY766" s="42"/>
      <c r="DZ766" s="42"/>
      <c r="EA766" s="42"/>
      <c r="EB766" s="42"/>
      <c r="EC766" s="42"/>
      <c r="ED766" s="42"/>
      <c r="EE766" s="42"/>
      <c r="EF766" s="42"/>
      <c r="EG766" s="42"/>
      <c r="EH766" s="42"/>
      <c r="EI766" s="42"/>
      <c r="EJ766" s="42"/>
      <c r="EK766" s="42"/>
      <c r="EL766" s="42"/>
      <c r="EM766" s="42"/>
      <c r="EN766" s="42"/>
      <c r="EO766" s="42"/>
      <c r="EP766" s="42"/>
      <c r="EQ766" s="42"/>
      <c r="ER766" s="42"/>
      <c r="ES766" s="42"/>
      <c r="ET766" s="42"/>
      <c r="EU766" s="42"/>
      <c r="EV766" s="42"/>
      <c r="EW766" s="42"/>
      <c r="EX766" s="42"/>
      <c r="EY766" s="42"/>
      <c r="EZ766" s="42"/>
      <c r="FA766" s="42"/>
      <c r="FB766" s="42"/>
      <c r="FC766" s="42"/>
      <c r="FD766" s="42"/>
      <c r="FE766" s="42"/>
      <c r="FF766" s="42"/>
      <c r="FG766" s="42"/>
      <c r="FH766" s="42"/>
      <c r="FI766" s="42"/>
      <c r="FJ766" s="42"/>
      <c r="FK766" s="42"/>
      <c r="FL766" s="42"/>
      <c r="FM766" s="42"/>
      <c r="FN766" s="42"/>
      <c r="FO766" s="42"/>
      <c r="FP766" s="42"/>
      <c r="FQ766" s="42"/>
      <c r="FR766" s="42"/>
      <c r="FS766" s="42"/>
      <c r="FT766" s="42"/>
      <c r="FU766" s="42"/>
      <c r="FV766" s="42"/>
      <c r="FW766" s="42"/>
      <c r="FX766" s="42"/>
      <c r="FY766" s="42"/>
      <c r="FZ766" s="42"/>
      <c r="GA766" s="42"/>
      <c r="GB766" s="42"/>
      <c r="GC766" s="42"/>
      <c r="GD766" s="42"/>
      <c r="GE766" s="42"/>
      <c r="GF766" s="42"/>
      <c r="GG766" s="42"/>
      <c r="GH766" s="42"/>
      <c r="GI766" s="42"/>
      <c r="GJ766" s="42"/>
      <c r="GK766" s="42"/>
      <c r="GL766" s="42"/>
      <c r="GM766" s="42"/>
      <c r="GN766" s="42"/>
      <c r="GO766" s="42"/>
      <c r="GP766" s="42"/>
      <c r="GQ766" s="42"/>
      <c r="GR766" s="42"/>
      <c r="GS766" s="42"/>
      <c r="GT766" s="42"/>
      <c r="GU766" s="42"/>
      <c r="GV766" s="42"/>
      <c r="GW766" s="42"/>
      <c r="GX766" s="42"/>
      <c r="GY766" s="42"/>
      <c r="GZ766" s="42"/>
      <c r="HA766" s="42"/>
      <c r="HB766" s="42"/>
      <c r="HC766" s="42"/>
      <c r="HD766" s="42"/>
      <c r="HE766" s="42"/>
      <c r="HF766" s="42"/>
      <c r="HG766" s="42"/>
      <c r="HH766" s="42"/>
      <c r="HI766" s="42"/>
      <c r="HJ766" s="42"/>
      <c r="HK766" s="42"/>
      <c r="HL766" s="42"/>
      <c r="HM766" s="42"/>
      <c r="HN766" s="42"/>
      <c r="HO766" s="42"/>
      <c r="HP766" s="42"/>
      <c r="HQ766" s="42"/>
      <c r="HR766" s="42"/>
      <c r="HS766" s="42"/>
      <c r="HT766" s="42"/>
      <c r="HU766" s="42"/>
      <c r="HV766" s="42"/>
      <c r="HW766" s="42"/>
      <c r="HX766" s="42"/>
      <c r="HY766" s="42"/>
      <c r="HZ766" s="42"/>
      <c r="IA766" s="42"/>
      <c r="IB766" s="42"/>
      <c r="IC766" s="42"/>
      <c r="ID766" s="42"/>
    </row>
    <row r="767" spans="1:238" s="36" customFormat="1" ht="33.75">
      <c r="A767" s="241"/>
      <c r="B767" s="239"/>
      <c r="C767" s="243"/>
      <c r="D767" s="236"/>
      <c r="E767" s="236"/>
      <c r="F767" s="236"/>
      <c r="G767" s="243"/>
      <c r="H767" s="239"/>
      <c r="I767" s="236"/>
      <c r="J767" s="107" t="s">
        <v>651</v>
      </c>
      <c r="K767" s="199"/>
      <c r="L767" s="199"/>
      <c r="M767" s="81" t="s">
        <v>1135</v>
      </c>
      <c r="N767" s="79">
        <v>3</v>
      </c>
      <c r="O767" s="120" t="s">
        <v>667</v>
      </c>
      <c r="P767" s="96">
        <v>340</v>
      </c>
      <c r="Q767" s="80">
        <v>1</v>
      </c>
      <c r="R767" s="8" t="s">
        <v>1144</v>
      </c>
      <c r="S767" s="80">
        <v>5.28</v>
      </c>
      <c r="T767" s="293">
        <v>897.6</v>
      </c>
      <c r="U767" s="293">
        <v>538.56</v>
      </c>
      <c r="V767" s="293">
        <v>0.6</v>
      </c>
      <c r="W767" s="78"/>
      <c r="X767" s="78"/>
      <c r="Y767" s="78"/>
      <c r="Z767" s="78"/>
      <c r="AA767" s="78"/>
      <c r="AB767" s="78"/>
      <c r="AC767" s="78"/>
      <c r="AD767" s="78"/>
      <c r="AE767" s="78"/>
      <c r="AF767" s="78"/>
      <c r="AG767" s="78"/>
      <c r="AH767" s="78"/>
      <c r="AI767" s="78"/>
      <c r="AJ767" s="78"/>
      <c r="AK767" s="78"/>
      <c r="AL767" s="78"/>
      <c r="AM767" s="78"/>
      <c r="AN767" s="78"/>
      <c r="AO767" s="42"/>
      <c r="AP767" s="42"/>
      <c r="AQ767" s="42"/>
      <c r="AR767" s="42"/>
      <c r="AS767" s="42"/>
      <c r="AT767" s="42"/>
      <c r="AU767" s="42"/>
      <c r="AV767" s="42"/>
      <c r="AW767" s="42"/>
      <c r="AX767" s="42"/>
      <c r="AY767" s="42"/>
      <c r="AZ767" s="42"/>
      <c r="BA767" s="42"/>
      <c r="BB767" s="42"/>
      <c r="BC767" s="42"/>
      <c r="BD767" s="42"/>
      <c r="BE767" s="42"/>
      <c r="BF767" s="42"/>
      <c r="BG767" s="42"/>
      <c r="BH767" s="42"/>
      <c r="BI767" s="42"/>
      <c r="BJ767" s="42"/>
      <c r="BK767" s="42"/>
      <c r="BL767" s="42"/>
      <c r="BM767" s="42"/>
      <c r="BN767" s="42"/>
      <c r="BO767" s="42"/>
      <c r="BP767" s="42"/>
      <c r="BQ767" s="42"/>
      <c r="BR767" s="42"/>
      <c r="BS767" s="42"/>
      <c r="BT767" s="42"/>
      <c r="BU767" s="42"/>
      <c r="BV767" s="42"/>
      <c r="BW767" s="42"/>
      <c r="BX767" s="42"/>
      <c r="BY767" s="42"/>
      <c r="BZ767" s="42"/>
      <c r="CA767" s="42"/>
      <c r="CB767" s="42"/>
      <c r="CC767" s="42"/>
      <c r="CD767" s="42"/>
      <c r="CE767" s="42"/>
      <c r="CF767" s="42"/>
      <c r="CG767" s="42"/>
      <c r="CH767" s="42"/>
      <c r="CI767" s="42"/>
      <c r="CJ767" s="42"/>
      <c r="CK767" s="42"/>
      <c r="CL767" s="42"/>
      <c r="CM767" s="42"/>
      <c r="CN767" s="42"/>
      <c r="CO767" s="42"/>
      <c r="CP767" s="42"/>
      <c r="CQ767" s="42"/>
      <c r="CR767" s="42"/>
      <c r="CS767" s="42"/>
      <c r="CT767" s="42"/>
      <c r="CU767" s="42"/>
      <c r="CV767" s="42"/>
      <c r="CW767" s="42"/>
      <c r="CX767" s="42"/>
      <c r="CY767" s="42"/>
      <c r="CZ767" s="42"/>
      <c r="DA767" s="42"/>
      <c r="DB767" s="42"/>
      <c r="DC767" s="42"/>
      <c r="DD767" s="42"/>
      <c r="DE767" s="42"/>
      <c r="DF767" s="42"/>
      <c r="DG767" s="42"/>
      <c r="DH767" s="42"/>
      <c r="DI767" s="42"/>
      <c r="DJ767" s="42"/>
      <c r="DK767" s="42"/>
      <c r="DL767" s="42"/>
      <c r="DM767" s="42"/>
      <c r="DN767" s="42"/>
      <c r="DO767" s="42"/>
      <c r="DP767" s="42"/>
      <c r="DQ767" s="42"/>
      <c r="DR767" s="42"/>
      <c r="DS767" s="42"/>
      <c r="DT767" s="42"/>
      <c r="DU767" s="42"/>
      <c r="DV767" s="42"/>
      <c r="DW767" s="42"/>
      <c r="DX767" s="42"/>
      <c r="DY767" s="42"/>
      <c r="DZ767" s="42"/>
      <c r="EA767" s="42"/>
      <c r="EB767" s="42"/>
      <c r="EC767" s="42"/>
      <c r="ED767" s="42"/>
      <c r="EE767" s="42"/>
      <c r="EF767" s="42"/>
      <c r="EG767" s="42"/>
      <c r="EH767" s="42"/>
      <c r="EI767" s="42"/>
      <c r="EJ767" s="42"/>
      <c r="EK767" s="42"/>
      <c r="EL767" s="42"/>
      <c r="EM767" s="42"/>
      <c r="EN767" s="42"/>
      <c r="EO767" s="42"/>
      <c r="EP767" s="42"/>
      <c r="EQ767" s="42"/>
      <c r="ER767" s="42"/>
      <c r="ES767" s="42"/>
      <c r="ET767" s="42"/>
      <c r="EU767" s="42"/>
      <c r="EV767" s="42"/>
      <c r="EW767" s="42"/>
      <c r="EX767" s="42"/>
      <c r="EY767" s="42"/>
      <c r="EZ767" s="42"/>
      <c r="FA767" s="42"/>
      <c r="FB767" s="42"/>
      <c r="FC767" s="42"/>
      <c r="FD767" s="42"/>
      <c r="FE767" s="42"/>
      <c r="FF767" s="42"/>
      <c r="FG767" s="42"/>
      <c r="FH767" s="42"/>
      <c r="FI767" s="42"/>
      <c r="FJ767" s="42"/>
      <c r="FK767" s="42"/>
      <c r="FL767" s="42"/>
      <c r="FM767" s="42"/>
      <c r="FN767" s="42"/>
      <c r="FO767" s="42"/>
      <c r="FP767" s="42"/>
      <c r="FQ767" s="42"/>
      <c r="FR767" s="42"/>
      <c r="FS767" s="42"/>
      <c r="FT767" s="42"/>
      <c r="FU767" s="42"/>
      <c r="FV767" s="42"/>
      <c r="FW767" s="42"/>
      <c r="FX767" s="42"/>
      <c r="FY767" s="42"/>
      <c r="FZ767" s="42"/>
      <c r="GA767" s="42"/>
      <c r="GB767" s="42"/>
      <c r="GC767" s="42"/>
      <c r="GD767" s="42"/>
      <c r="GE767" s="42"/>
      <c r="GF767" s="42"/>
      <c r="GG767" s="42"/>
      <c r="GH767" s="42"/>
      <c r="GI767" s="42"/>
      <c r="GJ767" s="42"/>
      <c r="GK767" s="42"/>
      <c r="GL767" s="42"/>
      <c r="GM767" s="42"/>
      <c r="GN767" s="42"/>
      <c r="GO767" s="42"/>
      <c r="GP767" s="42"/>
      <c r="GQ767" s="42"/>
      <c r="GR767" s="42"/>
      <c r="GS767" s="42"/>
      <c r="GT767" s="42"/>
      <c r="GU767" s="42"/>
      <c r="GV767" s="42"/>
      <c r="GW767" s="42"/>
      <c r="GX767" s="42"/>
      <c r="GY767" s="42"/>
      <c r="GZ767" s="42"/>
      <c r="HA767" s="42"/>
      <c r="HB767" s="42"/>
      <c r="HC767" s="42"/>
      <c r="HD767" s="42"/>
      <c r="HE767" s="42"/>
      <c r="HF767" s="42"/>
      <c r="HG767" s="42"/>
      <c r="HH767" s="42"/>
      <c r="HI767" s="42"/>
      <c r="HJ767" s="42"/>
      <c r="HK767" s="42"/>
      <c r="HL767" s="42"/>
      <c r="HM767" s="42"/>
      <c r="HN767" s="42"/>
      <c r="HO767" s="42"/>
      <c r="HP767" s="42"/>
      <c r="HQ767" s="42"/>
      <c r="HR767" s="42"/>
      <c r="HS767" s="42"/>
      <c r="HT767" s="42"/>
      <c r="HU767" s="42"/>
      <c r="HV767" s="42"/>
      <c r="HW767" s="42"/>
      <c r="HX767" s="42"/>
      <c r="HY767" s="42"/>
      <c r="HZ767" s="42"/>
      <c r="IA767" s="42"/>
      <c r="IB767" s="42"/>
      <c r="IC767" s="42"/>
      <c r="ID767" s="42"/>
    </row>
    <row r="768" spans="1:235" s="36" customFormat="1" ht="33.75">
      <c r="A768" s="241"/>
      <c r="B768" s="239"/>
      <c r="C768" s="243"/>
      <c r="D768" s="236"/>
      <c r="E768" s="236"/>
      <c r="F768" s="236"/>
      <c r="G768" s="243"/>
      <c r="H768" s="239"/>
      <c r="I768" s="236"/>
      <c r="J768" s="107" t="s">
        <v>652</v>
      </c>
      <c r="K768" s="199"/>
      <c r="L768" s="199"/>
      <c r="M768" s="81" t="s">
        <v>1121</v>
      </c>
      <c r="N768" s="79">
        <v>3</v>
      </c>
      <c r="O768" s="120" t="s">
        <v>667</v>
      </c>
      <c r="P768" s="96">
        <v>340</v>
      </c>
      <c r="Q768" s="80">
        <v>1</v>
      </c>
      <c r="R768" s="8" t="s">
        <v>1173</v>
      </c>
      <c r="S768" s="80">
        <v>5.28</v>
      </c>
      <c r="T768" s="293">
        <v>17897.6</v>
      </c>
      <c r="U768" s="293">
        <v>10738.56</v>
      </c>
      <c r="V768" s="293">
        <v>0.6</v>
      </c>
      <c r="W768" s="78"/>
      <c r="X768" s="78"/>
      <c r="Y768" s="78"/>
      <c r="Z768" s="78"/>
      <c r="AA768" s="78"/>
      <c r="AB768" s="78"/>
      <c r="AC768" s="78"/>
      <c r="AD768" s="78"/>
      <c r="AE768" s="78"/>
      <c r="AF768" s="78"/>
      <c r="AG768" s="78"/>
      <c r="AH768" s="78"/>
      <c r="AI768" s="78"/>
      <c r="AJ768" s="78"/>
      <c r="AK768" s="78"/>
      <c r="AL768" s="42"/>
      <c r="AM768" s="42"/>
      <c r="AN768" s="42"/>
      <c r="AO768" s="42"/>
      <c r="AP768" s="42"/>
      <c r="AQ768" s="42"/>
      <c r="AR768" s="42"/>
      <c r="AS768" s="42"/>
      <c r="AT768" s="42"/>
      <c r="AU768" s="42"/>
      <c r="AV768" s="42"/>
      <c r="AW768" s="42"/>
      <c r="AX768" s="42"/>
      <c r="AY768" s="42"/>
      <c r="AZ768" s="42"/>
      <c r="BA768" s="42"/>
      <c r="BB768" s="42"/>
      <c r="BC768" s="42"/>
      <c r="BD768" s="42"/>
      <c r="BE768" s="42"/>
      <c r="BF768" s="42"/>
      <c r="BG768" s="42"/>
      <c r="BH768" s="42"/>
      <c r="BI768" s="42"/>
      <c r="BJ768" s="42"/>
      <c r="BK768" s="42"/>
      <c r="BL768" s="42"/>
      <c r="BM768" s="42"/>
      <c r="BN768" s="42"/>
      <c r="BO768" s="42"/>
      <c r="BP768" s="42"/>
      <c r="BQ768" s="42"/>
      <c r="BR768" s="42"/>
      <c r="BS768" s="42"/>
      <c r="BT768" s="42"/>
      <c r="BU768" s="42"/>
      <c r="BV768" s="42"/>
      <c r="BW768" s="42"/>
      <c r="BX768" s="42"/>
      <c r="BY768" s="42"/>
      <c r="BZ768" s="42"/>
      <c r="CA768" s="42"/>
      <c r="CB768" s="42"/>
      <c r="CC768" s="42"/>
      <c r="CD768" s="42"/>
      <c r="CE768" s="42"/>
      <c r="CF768" s="42"/>
      <c r="CG768" s="42"/>
      <c r="CH768" s="42"/>
      <c r="CI768" s="42"/>
      <c r="CJ768" s="42"/>
      <c r="CK768" s="42"/>
      <c r="CL768" s="42"/>
      <c r="CM768" s="42"/>
      <c r="CN768" s="42"/>
      <c r="CO768" s="42"/>
      <c r="CP768" s="42"/>
      <c r="CQ768" s="42"/>
      <c r="CR768" s="42"/>
      <c r="CS768" s="42"/>
      <c r="CT768" s="42"/>
      <c r="CU768" s="42"/>
      <c r="CV768" s="42"/>
      <c r="CW768" s="42"/>
      <c r="CX768" s="42"/>
      <c r="CY768" s="42"/>
      <c r="CZ768" s="42"/>
      <c r="DA768" s="42"/>
      <c r="DB768" s="42"/>
      <c r="DC768" s="42"/>
      <c r="DD768" s="42"/>
      <c r="DE768" s="42"/>
      <c r="DF768" s="42"/>
      <c r="DG768" s="42"/>
      <c r="DH768" s="42"/>
      <c r="DI768" s="42"/>
      <c r="DJ768" s="42"/>
      <c r="DK768" s="42"/>
      <c r="DL768" s="42"/>
      <c r="DM768" s="42"/>
      <c r="DN768" s="42"/>
      <c r="DO768" s="42"/>
      <c r="DP768" s="42"/>
      <c r="DQ768" s="42"/>
      <c r="DR768" s="42"/>
      <c r="DS768" s="42"/>
      <c r="DT768" s="42"/>
      <c r="DU768" s="42"/>
      <c r="DV768" s="42"/>
      <c r="DW768" s="42"/>
      <c r="DX768" s="42"/>
      <c r="DY768" s="42"/>
      <c r="DZ768" s="42"/>
      <c r="EA768" s="42"/>
      <c r="EB768" s="42"/>
      <c r="EC768" s="42"/>
      <c r="ED768" s="42"/>
      <c r="EE768" s="42"/>
      <c r="EF768" s="42"/>
      <c r="EG768" s="42"/>
      <c r="EH768" s="42"/>
      <c r="EI768" s="42"/>
      <c r="EJ768" s="42"/>
      <c r="EK768" s="42"/>
      <c r="EL768" s="42"/>
      <c r="EM768" s="42"/>
      <c r="EN768" s="42"/>
      <c r="EO768" s="42"/>
      <c r="EP768" s="42"/>
      <c r="EQ768" s="42"/>
      <c r="ER768" s="42"/>
      <c r="ES768" s="42"/>
      <c r="ET768" s="42"/>
      <c r="EU768" s="42"/>
      <c r="EV768" s="42"/>
      <c r="EW768" s="42"/>
      <c r="EX768" s="42"/>
      <c r="EY768" s="42"/>
      <c r="EZ768" s="42"/>
      <c r="FA768" s="42"/>
      <c r="FB768" s="42"/>
      <c r="FC768" s="42"/>
      <c r="FD768" s="42"/>
      <c r="FE768" s="42"/>
      <c r="FF768" s="42"/>
      <c r="FG768" s="42"/>
      <c r="FH768" s="42"/>
      <c r="FI768" s="42"/>
      <c r="FJ768" s="42"/>
      <c r="FK768" s="42"/>
      <c r="FL768" s="42"/>
      <c r="FM768" s="42"/>
      <c r="FN768" s="42"/>
      <c r="FO768" s="42"/>
      <c r="FP768" s="42"/>
      <c r="FQ768" s="42"/>
      <c r="FR768" s="42"/>
      <c r="FS768" s="42"/>
      <c r="FT768" s="42"/>
      <c r="FU768" s="42"/>
      <c r="FV768" s="42"/>
      <c r="FW768" s="42"/>
      <c r="FX768" s="42"/>
      <c r="FY768" s="42"/>
      <c r="FZ768" s="42"/>
      <c r="GA768" s="42"/>
      <c r="GB768" s="42"/>
      <c r="GC768" s="42"/>
      <c r="GD768" s="42"/>
      <c r="GE768" s="42"/>
      <c r="GF768" s="42"/>
      <c r="GG768" s="42"/>
      <c r="GH768" s="42"/>
      <c r="GI768" s="42"/>
      <c r="GJ768" s="42"/>
      <c r="GK768" s="42"/>
      <c r="GL768" s="42"/>
      <c r="GM768" s="42"/>
      <c r="GN768" s="42"/>
      <c r="GO768" s="42"/>
      <c r="GP768" s="42"/>
      <c r="GQ768" s="42"/>
      <c r="GR768" s="42"/>
      <c r="GS768" s="42"/>
      <c r="GT768" s="42"/>
      <c r="GU768" s="42"/>
      <c r="GV768" s="42"/>
      <c r="GW768" s="42"/>
      <c r="GX768" s="42"/>
      <c r="GY768" s="42"/>
      <c r="GZ768" s="42"/>
      <c r="HA768" s="42"/>
      <c r="HB768" s="42"/>
      <c r="HC768" s="42"/>
      <c r="HD768" s="42"/>
      <c r="HE768" s="42"/>
      <c r="HF768" s="42"/>
      <c r="HG768" s="42"/>
      <c r="HH768" s="42"/>
      <c r="HI768" s="42"/>
      <c r="HJ768" s="42"/>
      <c r="HK768" s="42"/>
      <c r="HL768" s="42"/>
      <c r="HM768" s="42"/>
      <c r="HN768" s="42"/>
      <c r="HO768" s="42"/>
      <c r="HP768" s="42"/>
      <c r="HQ768" s="42"/>
      <c r="HR768" s="42"/>
      <c r="HS768" s="42"/>
      <c r="HT768" s="42"/>
      <c r="HU768" s="42"/>
      <c r="HV768" s="42"/>
      <c r="HW768" s="42"/>
      <c r="HX768" s="42"/>
      <c r="HY768" s="42"/>
      <c r="HZ768" s="42"/>
      <c r="IA768" s="42"/>
    </row>
    <row r="769" spans="1:238" s="36" customFormat="1" ht="34.5" thickBot="1">
      <c r="A769" s="241"/>
      <c r="B769" s="239"/>
      <c r="C769" s="243"/>
      <c r="D769" s="236"/>
      <c r="E769" s="236"/>
      <c r="F769" s="236"/>
      <c r="G769" s="243"/>
      <c r="H769" s="239"/>
      <c r="I769" s="236"/>
      <c r="J769" s="107" t="s">
        <v>653</v>
      </c>
      <c r="K769" s="199"/>
      <c r="L769" s="201"/>
      <c r="M769" s="100" t="s">
        <v>1122</v>
      </c>
      <c r="N769" s="87">
        <v>3</v>
      </c>
      <c r="O769" s="120" t="s">
        <v>667</v>
      </c>
      <c r="P769" s="119">
        <v>340</v>
      </c>
      <c r="Q769" s="88">
        <v>1</v>
      </c>
      <c r="R769" s="20" t="s">
        <v>1173</v>
      </c>
      <c r="S769" s="88">
        <v>5.28</v>
      </c>
      <c r="T769" s="299">
        <v>1224</v>
      </c>
      <c r="U769" s="299">
        <v>734.4</v>
      </c>
      <c r="V769" s="299">
        <v>0.6</v>
      </c>
      <c r="W769" s="78"/>
      <c r="X769" s="78"/>
      <c r="Y769" s="78"/>
      <c r="Z769" s="78"/>
      <c r="AA769" s="78"/>
      <c r="AB769" s="78"/>
      <c r="AC769" s="78"/>
      <c r="AD769" s="78"/>
      <c r="AE769" s="78"/>
      <c r="AF769" s="78"/>
      <c r="AG769" s="78"/>
      <c r="AH769" s="78"/>
      <c r="AI769" s="78"/>
      <c r="AJ769" s="78"/>
      <c r="AK769" s="78"/>
      <c r="AL769" s="78"/>
      <c r="AM769" s="78"/>
      <c r="AN769" s="78"/>
      <c r="AO769" s="42"/>
      <c r="AP769" s="42"/>
      <c r="AQ769" s="42"/>
      <c r="AR769" s="42"/>
      <c r="AS769" s="42"/>
      <c r="AT769" s="42"/>
      <c r="AU769" s="42"/>
      <c r="AV769" s="42"/>
      <c r="AW769" s="42"/>
      <c r="AX769" s="42"/>
      <c r="AY769" s="42"/>
      <c r="AZ769" s="42"/>
      <c r="BA769" s="42"/>
      <c r="BB769" s="42"/>
      <c r="BC769" s="42"/>
      <c r="BD769" s="42"/>
      <c r="BE769" s="42"/>
      <c r="BF769" s="42"/>
      <c r="BG769" s="42"/>
      <c r="BH769" s="42"/>
      <c r="BI769" s="42"/>
      <c r="BJ769" s="42"/>
      <c r="BK769" s="42"/>
      <c r="BL769" s="42"/>
      <c r="BM769" s="42"/>
      <c r="BN769" s="42"/>
      <c r="BO769" s="42"/>
      <c r="BP769" s="42"/>
      <c r="BQ769" s="42"/>
      <c r="BR769" s="42"/>
      <c r="BS769" s="42"/>
      <c r="BT769" s="42"/>
      <c r="BU769" s="42"/>
      <c r="BV769" s="42"/>
      <c r="BW769" s="42"/>
      <c r="BX769" s="42"/>
      <c r="BY769" s="42"/>
      <c r="BZ769" s="42"/>
      <c r="CA769" s="42"/>
      <c r="CB769" s="42"/>
      <c r="CC769" s="42"/>
      <c r="CD769" s="42"/>
      <c r="CE769" s="42"/>
      <c r="CF769" s="42"/>
      <c r="CG769" s="42"/>
      <c r="CH769" s="42"/>
      <c r="CI769" s="42"/>
      <c r="CJ769" s="42"/>
      <c r="CK769" s="42"/>
      <c r="CL769" s="42"/>
      <c r="CM769" s="42"/>
      <c r="CN769" s="42"/>
      <c r="CO769" s="42"/>
      <c r="CP769" s="42"/>
      <c r="CQ769" s="42"/>
      <c r="CR769" s="42"/>
      <c r="CS769" s="42"/>
      <c r="CT769" s="42"/>
      <c r="CU769" s="42"/>
      <c r="CV769" s="42"/>
      <c r="CW769" s="42"/>
      <c r="CX769" s="42"/>
      <c r="CY769" s="42"/>
      <c r="CZ769" s="42"/>
      <c r="DA769" s="42"/>
      <c r="DB769" s="42"/>
      <c r="DC769" s="42"/>
      <c r="DD769" s="42"/>
      <c r="DE769" s="42"/>
      <c r="DF769" s="42"/>
      <c r="DG769" s="42"/>
      <c r="DH769" s="42"/>
      <c r="DI769" s="42"/>
      <c r="DJ769" s="42"/>
      <c r="DK769" s="42"/>
      <c r="DL769" s="42"/>
      <c r="DM769" s="42"/>
      <c r="DN769" s="42"/>
      <c r="DO769" s="42"/>
      <c r="DP769" s="42"/>
      <c r="DQ769" s="42"/>
      <c r="DR769" s="42"/>
      <c r="DS769" s="42"/>
      <c r="DT769" s="42"/>
      <c r="DU769" s="42"/>
      <c r="DV769" s="42"/>
      <c r="DW769" s="42"/>
      <c r="DX769" s="42"/>
      <c r="DY769" s="42"/>
      <c r="DZ769" s="42"/>
      <c r="EA769" s="42"/>
      <c r="EB769" s="42"/>
      <c r="EC769" s="42"/>
      <c r="ED769" s="42"/>
      <c r="EE769" s="42"/>
      <c r="EF769" s="42"/>
      <c r="EG769" s="42"/>
      <c r="EH769" s="42"/>
      <c r="EI769" s="42"/>
      <c r="EJ769" s="42"/>
      <c r="EK769" s="42"/>
      <c r="EL769" s="42"/>
      <c r="EM769" s="42"/>
      <c r="EN769" s="42"/>
      <c r="EO769" s="42"/>
      <c r="EP769" s="42"/>
      <c r="EQ769" s="42"/>
      <c r="ER769" s="42"/>
      <c r="ES769" s="42"/>
      <c r="ET769" s="42"/>
      <c r="EU769" s="42"/>
      <c r="EV769" s="42"/>
      <c r="EW769" s="42"/>
      <c r="EX769" s="42"/>
      <c r="EY769" s="42"/>
      <c r="EZ769" s="42"/>
      <c r="FA769" s="42"/>
      <c r="FB769" s="42"/>
      <c r="FC769" s="42"/>
      <c r="FD769" s="42"/>
      <c r="FE769" s="42"/>
      <c r="FF769" s="42"/>
      <c r="FG769" s="42"/>
      <c r="FH769" s="42"/>
      <c r="FI769" s="42"/>
      <c r="FJ769" s="42"/>
      <c r="FK769" s="42"/>
      <c r="FL769" s="42"/>
      <c r="FM769" s="42"/>
      <c r="FN769" s="42"/>
      <c r="FO769" s="42"/>
      <c r="FP769" s="42"/>
      <c r="FQ769" s="42"/>
      <c r="FR769" s="42"/>
      <c r="FS769" s="42"/>
      <c r="FT769" s="42"/>
      <c r="FU769" s="42"/>
      <c r="FV769" s="42"/>
      <c r="FW769" s="42"/>
      <c r="FX769" s="42"/>
      <c r="FY769" s="42"/>
      <c r="FZ769" s="42"/>
      <c r="GA769" s="42"/>
      <c r="GB769" s="42"/>
      <c r="GC769" s="42"/>
      <c r="GD769" s="42"/>
      <c r="GE769" s="42"/>
      <c r="GF769" s="42"/>
      <c r="GG769" s="42"/>
      <c r="GH769" s="42"/>
      <c r="GI769" s="42"/>
      <c r="GJ769" s="42"/>
      <c r="GK769" s="42"/>
      <c r="GL769" s="42"/>
      <c r="GM769" s="42"/>
      <c r="GN769" s="42"/>
      <c r="GO769" s="42"/>
      <c r="GP769" s="42"/>
      <c r="GQ769" s="42"/>
      <c r="GR769" s="42"/>
      <c r="GS769" s="42"/>
      <c r="GT769" s="42"/>
      <c r="GU769" s="42"/>
      <c r="GV769" s="42"/>
      <c r="GW769" s="42"/>
      <c r="GX769" s="42"/>
      <c r="GY769" s="42"/>
      <c r="GZ769" s="42"/>
      <c r="HA769" s="42"/>
      <c r="HB769" s="42"/>
      <c r="HC769" s="42"/>
      <c r="HD769" s="42"/>
      <c r="HE769" s="42"/>
      <c r="HF769" s="42"/>
      <c r="HG769" s="42"/>
      <c r="HH769" s="42"/>
      <c r="HI769" s="42"/>
      <c r="HJ769" s="42"/>
      <c r="HK769" s="42"/>
      <c r="HL769" s="42"/>
      <c r="HM769" s="42"/>
      <c r="HN769" s="42"/>
      <c r="HO769" s="42"/>
      <c r="HP769" s="42"/>
      <c r="HQ769" s="42"/>
      <c r="HR769" s="42"/>
      <c r="HS769" s="42"/>
      <c r="HT769" s="42"/>
      <c r="HU769" s="42"/>
      <c r="HV769" s="42"/>
      <c r="HW769" s="42"/>
      <c r="HX769" s="42"/>
      <c r="HY769" s="42"/>
      <c r="HZ769" s="42"/>
      <c r="IA769" s="42"/>
      <c r="IB769" s="42"/>
      <c r="IC769" s="42"/>
      <c r="ID769" s="42"/>
    </row>
    <row r="770" spans="1:238" s="82" customFormat="1" ht="34.5" thickTop="1">
      <c r="A770" s="241"/>
      <c r="B770" s="239"/>
      <c r="C770" s="190" t="s">
        <v>1123</v>
      </c>
      <c r="D770" s="233"/>
      <c r="E770" s="233" t="s">
        <v>1116</v>
      </c>
      <c r="F770" s="233" t="s">
        <v>1172</v>
      </c>
      <c r="G770" s="190" t="s">
        <v>661</v>
      </c>
      <c r="H770" s="237" t="s">
        <v>1145</v>
      </c>
      <c r="I770" s="233">
        <v>1</v>
      </c>
      <c r="J770" s="10" t="s">
        <v>662</v>
      </c>
      <c r="K770" s="199"/>
      <c r="L770" s="202" t="s">
        <v>1123</v>
      </c>
      <c r="M770" s="21" t="s">
        <v>1125</v>
      </c>
      <c r="N770" s="85">
        <v>3</v>
      </c>
      <c r="O770" s="120" t="s">
        <v>667</v>
      </c>
      <c r="P770" s="96">
        <v>340</v>
      </c>
      <c r="Q770" s="86">
        <v>1</v>
      </c>
      <c r="R770" s="10" t="s">
        <v>1144</v>
      </c>
      <c r="S770" s="86">
        <v>9.37</v>
      </c>
      <c r="T770" s="298">
        <v>1592.9</v>
      </c>
      <c r="U770" s="298">
        <v>955.74</v>
      </c>
      <c r="V770" s="298">
        <v>0.6</v>
      </c>
      <c r="W770" s="78"/>
      <c r="X770" s="78"/>
      <c r="Y770" s="78"/>
      <c r="Z770" s="78"/>
      <c r="AA770" s="78"/>
      <c r="AB770" s="78"/>
      <c r="AC770" s="78"/>
      <c r="AD770" s="78"/>
      <c r="AE770" s="78"/>
      <c r="AF770" s="78"/>
      <c r="AG770" s="78"/>
      <c r="AH770" s="78"/>
      <c r="AI770" s="78"/>
      <c r="AJ770" s="78"/>
      <c r="AK770" s="78"/>
      <c r="AL770" s="78"/>
      <c r="AM770" s="78"/>
      <c r="AN770" s="78"/>
      <c r="AO770" s="78"/>
      <c r="AP770" s="78"/>
      <c r="AQ770" s="78"/>
      <c r="AR770" s="78"/>
      <c r="AS770" s="78"/>
      <c r="AT770" s="78"/>
      <c r="AU770" s="78"/>
      <c r="AV770" s="78"/>
      <c r="AW770" s="78"/>
      <c r="AX770" s="78"/>
      <c r="AY770" s="78"/>
      <c r="AZ770" s="78"/>
      <c r="BA770" s="78"/>
      <c r="BB770" s="78"/>
      <c r="BC770" s="78"/>
      <c r="BD770" s="78"/>
      <c r="BE770" s="78"/>
      <c r="BF770" s="78"/>
      <c r="BG770" s="78"/>
      <c r="BH770" s="78"/>
      <c r="BI770" s="78"/>
      <c r="BJ770" s="78"/>
      <c r="BK770" s="78"/>
      <c r="BL770" s="78"/>
      <c r="BM770" s="78"/>
      <c r="BN770" s="78"/>
      <c r="BO770" s="78"/>
      <c r="BP770" s="78"/>
      <c r="BQ770" s="78"/>
      <c r="BR770" s="78"/>
      <c r="BS770" s="78"/>
      <c r="BT770" s="78"/>
      <c r="BU770" s="78"/>
      <c r="BV770" s="78"/>
      <c r="BW770" s="78"/>
      <c r="BX770" s="78"/>
      <c r="BY770" s="78"/>
      <c r="BZ770" s="78"/>
      <c r="CA770" s="78"/>
      <c r="CB770" s="78"/>
      <c r="CC770" s="78"/>
      <c r="CD770" s="78"/>
      <c r="CE770" s="78"/>
      <c r="CF770" s="78"/>
      <c r="CG770" s="78"/>
      <c r="CH770" s="78"/>
      <c r="CI770" s="78"/>
      <c r="CJ770" s="78"/>
      <c r="CK770" s="78"/>
      <c r="CL770" s="78"/>
      <c r="CM770" s="78"/>
      <c r="CN770" s="78"/>
      <c r="CO770" s="78"/>
      <c r="CP770" s="78"/>
      <c r="CQ770" s="78"/>
      <c r="CR770" s="78"/>
      <c r="CS770" s="78"/>
      <c r="CT770" s="78"/>
      <c r="CU770" s="78"/>
      <c r="CV770" s="78"/>
      <c r="CW770" s="78"/>
      <c r="CX770" s="78"/>
      <c r="CY770" s="78"/>
      <c r="CZ770" s="78"/>
      <c r="DA770" s="78"/>
      <c r="DB770" s="78"/>
      <c r="DC770" s="78"/>
      <c r="DD770" s="78"/>
      <c r="DE770" s="78"/>
      <c r="DF770" s="78"/>
      <c r="DG770" s="78"/>
      <c r="DH770" s="78"/>
      <c r="DI770" s="78"/>
      <c r="DJ770" s="78"/>
      <c r="DK770" s="78"/>
      <c r="DL770" s="78"/>
      <c r="DM770" s="78"/>
      <c r="DN770" s="78"/>
      <c r="DO770" s="78"/>
      <c r="DP770" s="78"/>
      <c r="DQ770" s="78"/>
      <c r="DR770" s="78"/>
      <c r="DS770" s="78"/>
      <c r="DT770" s="78"/>
      <c r="DU770" s="78"/>
      <c r="DV770" s="78"/>
      <c r="DW770" s="78"/>
      <c r="DX770" s="78"/>
      <c r="DY770" s="78"/>
      <c r="DZ770" s="78"/>
      <c r="EA770" s="78"/>
      <c r="EB770" s="78"/>
      <c r="EC770" s="78"/>
      <c r="ED770" s="78"/>
      <c r="EE770" s="78"/>
      <c r="EF770" s="78"/>
      <c r="EG770" s="78"/>
      <c r="EH770" s="78"/>
      <c r="EI770" s="78"/>
      <c r="EJ770" s="78"/>
      <c r="EK770" s="78"/>
      <c r="EL770" s="78"/>
      <c r="EM770" s="78"/>
      <c r="EN770" s="78"/>
      <c r="EO770" s="78"/>
      <c r="EP770" s="78"/>
      <c r="EQ770" s="78"/>
      <c r="ER770" s="78"/>
      <c r="ES770" s="78"/>
      <c r="ET770" s="78"/>
      <c r="EU770" s="78"/>
      <c r="EV770" s="78"/>
      <c r="EW770" s="78"/>
      <c r="EX770" s="78"/>
      <c r="EY770" s="78"/>
      <c r="EZ770" s="78"/>
      <c r="FA770" s="78"/>
      <c r="FB770" s="78"/>
      <c r="FC770" s="78"/>
      <c r="FD770" s="78"/>
      <c r="FE770" s="78"/>
      <c r="FF770" s="78"/>
      <c r="FG770" s="78"/>
      <c r="FH770" s="78"/>
      <c r="FI770" s="78"/>
      <c r="FJ770" s="78"/>
      <c r="FK770" s="78"/>
      <c r="FL770" s="78"/>
      <c r="FM770" s="78"/>
      <c r="FN770" s="78"/>
      <c r="FO770" s="78"/>
      <c r="FP770" s="78"/>
      <c r="FQ770" s="78"/>
      <c r="FR770" s="78"/>
      <c r="FS770" s="78"/>
      <c r="FT770" s="78"/>
      <c r="FU770" s="78"/>
      <c r="FV770" s="78"/>
      <c r="FW770" s="78"/>
      <c r="FX770" s="78"/>
      <c r="FY770" s="78"/>
      <c r="FZ770" s="78"/>
      <c r="GA770" s="78"/>
      <c r="GB770" s="78"/>
      <c r="GC770" s="78"/>
      <c r="GD770" s="78"/>
      <c r="GE770" s="78"/>
      <c r="GF770" s="78"/>
      <c r="GG770" s="78"/>
      <c r="GH770" s="78"/>
      <c r="GI770" s="78"/>
      <c r="GJ770" s="78"/>
      <c r="GK770" s="78"/>
      <c r="GL770" s="78"/>
      <c r="GM770" s="78"/>
      <c r="GN770" s="78"/>
      <c r="GO770" s="78"/>
      <c r="GP770" s="78"/>
      <c r="GQ770" s="78"/>
      <c r="GR770" s="78"/>
      <c r="GS770" s="78"/>
      <c r="GT770" s="78"/>
      <c r="GU770" s="78"/>
      <c r="GV770" s="78"/>
      <c r="GW770" s="78"/>
      <c r="GX770" s="78"/>
      <c r="GY770" s="78"/>
      <c r="GZ770" s="78"/>
      <c r="HA770" s="78"/>
      <c r="HB770" s="78"/>
      <c r="HC770" s="78"/>
      <c r="HD770" s="78"/>
      <c r="HE770" s="78"/>
      <c r="HF770" s="78"/>
      <c r="HG770" s="78"/>
      <c r="HH770" s="78"/>
      <c r="HI770" s="78"/>
      <c r="HJ770" s="78"/>
      <c r="HK770" s="78"/>
      <c r="HL770" s="78"/>
      <c r="HM770" s="78"/>
      <c r="HN770" s="78"/>
      <c r="HO770" s="78"/>
      <c r="HP770" s="78"/>
      <c r="HQ770" s="78"/>
      <c r="HR770" s="78"/>
      <c r="HS770" s="78"/>
      <c r="HT770" s="78"/>
      <c r="HU770" s="78"/>
      <c r="HV770" s="78"/>
      <c r="HW770" s="78"/>
      <c r="HX770" s="78"/>
      <c r="HY770" s="78"/>
      <c r="HZ770" s="78"/>
      <c r="IA770" s="78"/>
      <c r="IB770" s="78"/>
      <c r="IC770" s="78"/>
      <c r="ID770" s="78"/>
    </row>
    <row r="771" spans="1:238" s="82" customFormat="1" ht="34.5" thickBot="1">
      <c r="A771" s="241"/>
      <c r="B771" s="239"/>
      <c r="C771" s="233"/>
      <c r="D771" s="233"/>
      <c r="E771" s="233"/>
      <c r="F771" s="233"/>
      <c r="G771" s="190"/>
      <c r="H771" s="237"/>
      <c r="I771" s="233"/>
      <c r="J771" s="10" t="s">
        <v>663</v>
      </c>
      <c r="K771" s="199"/>
      <c r="L771" s="222"/>
      <c r="M771" s="62" t="s">
        <v>1126</v>
      </c>
      <c r="N771" s="87">
        <v>3</v>
      </c>
      <c r="O771" s="120" t="s">
        <v>667</v>
      </c>
      <c r="P771" s="119">
        <v>340</v>
      </c>
      <c r="Q771" s="88">
        <v>1</v>
      </c>
      <c r="R771" s="20" t="s">
        <v>1144</v>
      </c>
      <c r="S771" s="88">
        <v>9.37</v>
      </c>
      <c r="T771" s="299">
        <v>1592.9</v>
      </c>
      <c r="U771" s="299">
        <v>955.74</v>
      </c>
      <c r="V771" s="299">
        <v>0.6</v>
      </c>
      <c r="W771" s="78"/>
      <c r="X771" s="78"/>
      <c r="Y771" s="78"/>
      <c r="Z771" s="78"/>
      <c r="AA771" s="78"/>
      <c r="AB771" s="78"/>
      <c r="AC771" s="78"/>
      <c r="AD771" s="78"/>
      <c r="AE771" s="78"/>
      <c r="AF771" s="78"/>
      <c r="AG771" s="78"/>
      <c r="AH771" s="78"/>
      <c r="AI771" s="78"/>
      <c r="AJ771" s="78"/>
      <c r="AK771" s="78"/>
      <c r="AL771" s="78"/>
      <c r="AM771" s="78"/>
      <c r="AN771" s="78"/>
      <c r="AO771" s="78"/>
      <c r="AP771" s="78"/>
      <c r="AQ771" s="78"/>
      <c r="AR771" s="78"/>
      <c r="AS771" s="78"/>
      <c r="AT771" s="78"/>
      <c r="AU771" s="78"/>
      <c r="AV771" s="78"/>
      <c r="AW771" s="78"/>
      <c r="AX771" s="78"/>
      <c r="AY771" s="78"/>
      <c r="AZ771" s="78"/>
      <c r="BA771" s="78"/>
      <c r="BB771" s="78"/>
      <c r="BC771" s="78"/>
      <c r="BD771" s="78"/>
      <c r="BE771" s="78"/>
      <c r="BF771" s="78"/>
      <c r="BG771" s="78"/>
      <c r="BH771" s="78"/>
      <c r="BI771" s="78"/>
      <c r="BJ771" s="78"/>
      <c r="BK771" s="78"/>
      <c r="BL771" s="78"/>
      <c r="BM771" s="78"/>
      <c r="BN771" s="78"/>
      <c r="BO771" s="78"/>
      <c r="BP771" s="78"/>
      <c r="BQ771" s="78"/>
      <c r="BR771" s="78"/>
      <c r="BS771" s="78"/>
      <c r="BT771" s="78"/>
      <c r="BU771" s="78"/>
      <c r="BV771" s="78"/>
      <c r="BW771" s="78"/>
      <c r="BX771" s="78"/>
      <c r="BY771" s="78"/>
      <c r="BZ771" s="78"/>
      <c r="CA771" s="78"/>
      <c r="CB771" s="78"/>
      <c r="CC771" s="78"/>
      <c r="CD771" s="78"/>
      <c r="CE771" s="78"/>
      <c r="CF771" s="78"/>
      <c r="CG771" s="78"/>
      <c r="CH771" s="78"/>
      <c r="CI771" s="78"/>
      <c r="CJ771" s="78"/>
      <c r="CK771" s="78"/>
      <c r="CL771" s="78"/>
      <c r="CM771" s="78"/>
      <c r="CN771" s="78"/>
      <c r="CO771" s="78"/>
      <c r="CP771" s="78"/>
      <c r="CQ771" s="78"/>
      <c r="CR771" s="78"/>
      <c r="CS771" s="78"/>
      <c r="CT771" s="78"/>
      <c r="CU771" s="78"/>
      <c r="CV771" s="78"/>
      <c r="CW771" s="78"/>
      <c r="CX771" s="78"/>
      <c r="CY771" s="78"/>
      <c r="CZ771" s="78"/>
      <c r="DA771" s="78"/>
      <c r="DB771" s="78"/>
      <c r="DC771" s="78"/>
      <c r="DD771" s="78"/>
      <c r="DE771" s="78"/>
      <c r="DF771" s="78"/>
      <c r="DG771" s="78"/>
      <c r="DH771" s="78"/>
      <c r="DI771" s="78"/>
      <c r="DJ771" s="78"/>
      <c r="DK771" s="78"/>
      <c r="DL771" s="78"/>
      <c r="DM771" s="78"/>
      <c r="DN771" s="78"/>
      <c r="DO771" s="78"/>
      <c r="DP771" s="78"/>
      <c r="DQ771" s="78"/>
      <c r="DR771" s="78"/>
      <c r="DS771" s="78"/>
      <c r="DT771" s="78"/>
      <c r="DU771" s="78"/>
      <c r="DV771" s="78"/>
      <c r="DW771" s="78"/>
      <c r="DX771" s="78"/>
      <c r="DY771" s="78"/>
      <c r="DZ771" s="78"/>
      <c r="EA771" s="78"/>
      <c r="EB771" s="78"/>
      <c r="EC771" s="78"/>
      <c r="ED771" s="78"/>
      <c r="EE771" s="78"/>
      <c r="EF771" s="78"/>
      <c r="EG771" s="78"/>
      <c r="EH771" s="78"/>
      <c r="EI771" s="78"/>
      <c r="EJ771" s="78"/>
      <c r="EK771" s="78"/>
      <c r="EL771" s="78"/>
      <c r="EM771" s="78"/>
      <c r="EN771" s="78"/>
      <c r="EO771" s="78"/>
      <c r="EP771" s="78"/>
      <c r="EQ771" s="78"/>
      <c r="ER771" s="78"/>
      <c r="ES771" s="78"/>
      <c r="ET771" s="78"/>
      <c r="EU771" s="78"/>
      <c r="EV771" s="78"/>
      <c r="EW771" s="78"/>
      <c r="EX771" s="78"/>
      <c r="EY771" s="78"/>
      <c r="EZ771" s="78"/>
      <c r="FA771" s="78"/>
      <c r="FB771" s="78"/>
      <c r="FC771" s="78"/>
      <c r="FD771" s="78"/>
      <c r="FE771" s="78"/>
      <c r="FF771" s="78"/>
      <c r="FG771" s="78"/>
      <c r="FH771" s="78"/>
      <c r="FI771" s="78"/>
      <c r="FJ771" s="78"/>
      <c r="FK771" s="78"/>
      <c r="FL771" s="78"/>
      <c r="FM771" s="78"/>
      <c r="FN771" s="78"/>
      <c r="FO771" s="78"/>
      <c r="FP771" s="78"/>
      <c r="FQ771" s="78"/>
      <c r="FR771" s="78"/>
      <c r="FS771" s="78"/>
      <c r="FT771" s="78"/>
      <c r="FU771" s="78"/>
      <c r="FV771" s="78"/>
      <c r="FW771" s="78"/>
      <c r="FX771" s="78"/>
      <c r="FY771" s="78"/>
      <c r="FZ771" s="78"/>
      <c r="GA771" s="78"/>
      <c r="GB771" s="78"/>
      <c r="GC771" s="78"/>
      <c r="GD771" s="78"/>
      <c r="GE771" s="78"/>
      <c r="GF771" s="78"/>
      <c r="GG771" s="78"/>
      <c r="GH771" s="78"/>
      <c r="GI771" s="78"/>
      <c r="GJ771" s="78"/>
      <c r="GK771" s="78"/>
      <c r="GL771" s="78"/>
      <c r="GM771" s="78"/>
      <c r="GN771" s="78"/>
      <c r="GO771" s="78"/>
      <c r="GP771" s="78"/>
      <c r="GQ771" s="78"/>
      <c r="GR771" s="78"/>
      <c r="GS771" s="78"/>
      <c r="GT771" s="78"/>
      <c r="GU771" s="78"/>
      <c r="GV771" s="78"/>
      <c r="GW771" s="78"/>
      <c r="GX771" s="78"/>
      <c r="GY771" s="78"/>
      <c r="GZ771" s="78"/>
      <c r="HA771" s="78"/>
      <c r="HB771" s="78"/>
      <c r="HC771" s="78"/>
      <c r="HD771" s="78"/>
      <c r="HE771" s="78"/>
      <c r="HF771" s="78"/>
      <c r="HG771" s="78"/>
      <c r="HH771" s="78"/>
      <c r="HI771" s="78"/>
      <c r="HJ771" s="78"/>
      <c r="HK771" s="78"/>
      <c r="HL771" s="78"/>
      <c r="HM771" s="78"/>
      <c r="HN771" s="78"/>
      <c r="HO771" s="78"/>
      <c r="HP771" s="78"/>
      <c r="HQ771" s="78"/>
      <c r="HR771" s="78"/>
      <c r="HS771" s="78"/>
      <c r="HT771" s="78"/>
      <c r="HU771" s="78"/>
      <c r="HV771" s="78"/>
      <c r="HW771" s="78"/>
      <c r="HX771" s="78"/>
      <c r="HY771" s="78"/>
      <c r="HZ771" s="78"/>
      <c r="IA771" s="78"/>
      <c r="IB771" s="78"/>
      <c r="IC771" s="78"/>
      <c r="ID771" s="78"/>
    </row>
    <row r="772" spans="1:238" s="82" customFormat="1" ht="23.25" thickTop="1">
      <c r="A772" s="241"/>
      <c r="B772" s="239"/>
      <c r="C772" s="190" t="s">
        <v>1127</v>
      </c>
      <c r="D772" s="233"/>
      <c r="E772" s="233" t="s">
        <v>1116</v>
      </c>
      <c r="F772" s="233" t="s">
        <v>1172</v>
      </c>
      <c r="G772" s="190" t="s">
        <v>637</v>
      </c>
      <c r="H772" s="237" t="s">
        <v>1136</v>
      </c>
      <c r="I772" s="233">
        <v>8</v>
      </c>
      <c r="J772" s="10" t="s">
        <v>638</v>
      </c>
      <c r="K772" s="199"/>
      <c r="L772" s="217" t="s">
        <v>1127</v>
      </c>
      <c r="M772" s="21" t="s">
        <v>1137</v>
      </c>
      <c r="N772" s="85" t="s">
        <v>1130</v>
      </c>
      <c r="O772" s="120" t="s">
        <v>746</v>
      </c>
      <c r="P772" s="96">
        <v>22</v>
      </c>
      <c r="Q772" s="86">
        <v>1</v>
      </c>
      <c r="R772" s="10" t="s">
        <v>1173</v>
      </c>
      <c r="S772" s="86">
        <v>5.28</v>
      </c>
      <c r="T772" s="298">
        <v>61.16</v>
      </c>
      <c r="U772" s="298">
        <v>36.696</v>
      </c>
      <c r="V772" s="298">
        <v>0.6</v>
      </c>
      <c r="W772" s="78"/>
      <c r="X772" s="78"/>
      <c r="Y772" s="78"/>
      <c r="Z772" s="78"/>
      <c r="AA772" s="78"/>
      <c r="AB772" s="78"/>
      <c r="AC772" s="78"/>
      <c r="AD772" s="78"/>
      <c r="AE772" s="78"/>
      <c r="AF772" s="78"/>
      <c r="AG772" s="78"/>
      <c r="AH772" s="78"/>
      <c r="AI772" s="78"/>
      <c r="AJ772" s="78"/>
      <c r="AK772" s="78"/>
      <c r="AL772" s="78"/>
      <c r="AM772" s="78"/>
      <c r="AN772" s="78"/>
      <c r="AO772" s="78"/>
      <c r="AP772" s="78"/>
      <c r="AQ772" s="78"/>
      <c r="AR772" s="78"/>
      <c r="AS772" s="78"/>
      <c r="AT772" s="78"/>
      <c r="AU772" s="78"/>
      <c r="AV772" s="78"/>
      <c r="AW772" s="78"/>
      <c r="AX772" s="78"/>
      <c r="AY772" s="78"/>
      <c r="AZ772" s="78"/>
      <c r="BA772" s="78"/>
      <c r="BB772" s="78"/>
      <c r="BC772" s="78"/>
      <c r="BD772" s="78"/>
      <c r="BE772" s="78"/>
      <c r="BF772" s="78"/>
      <c r="BG772" s="78"/>
      <c r="BH772" s="78"/>
      <c r="BI772" s="78"/>
      <c r="BJ772" s="78"/>
      <c r="BK772" s="78"/>
      <c r="BL772" s="78"/>
      <c r="BM772" s="78"/>
      <c r="BN772" s="78"/>
      <c r="BO772" s="78"/>
      <c r="BP772" s="78"/>
      <c r="BQ772" s="78"/>
      <c r="BR772" s="78"/>
      <c r="BS772" s="78"/>
      <c r="BT772" s="78"/>
      <c r="BU772" s="78"/>
      <c r="BV772" s="78"/>
      <c r="BW772" s="78"/>
      <c r="BX772" s="78"/>
      <c r="BY772" s="78"/>
      <c r="BZ772" s="78"/>
      <c r="CA772" s="78"/>
      <c r="CB772" s="78"/>
      <c r="CC772" s="78"/>
      <c r="CD772" s="78"/>
      <c r="CE772" s="78"/>
      <c r="CF772" s="78"/>
      <c r="CG772" s="78"/>
      <c r="CH772" s="78"/>
      <c r="CI772" s="78"/>
      <c r="CJ772" s="78"/>
      <c r="CK772" s="78"/>
      <c r="CL772" s="78"/>
      <c r="CM772" s="78"/>
      <c r="CN772" s="78"/>
      <c r="CO772" s="78"/>
      <c r="CP772" s="78"/>
      <c r="CQ772" s="78"/>
      <c r="CR772" s="78"/>
      <c r="CS772" s="78"/>
      <c r="CT772" s="78"/>
      <c r="CU772" s="78"/>
      <c r="CV772" s="78"/>
      <c r="CW772" s="78"/>
      <c r="CX772" s="78"/>
      <c r="CY772" s="78"/>
      <c r="CZ772" s="78"/>
      <c r="DA772" s="78"/>
      <c r="DB772" s="78"/>
      <c r="DC772" s="78"/>
      <c r="DD772" s="78"/>
      <c r="DE772" s="78"/>
      <c r="DF772" s="78"/>
      <c r="DG772" s="78"/>
      <c r="DH772" s="78"/>
      <c r="DI772" s="78"/>
      <c r="DJ772" s="78"/>
      <c r="DK772" s="78"/>
      <c r="DL772" s="78"/>
      <c r="DM772" s="78"/>
      <c r="DN772" s="78"/>
      <c r="DO772" s="78"/>
      <c r="DP772" s="78"/>
      <c r="DQ772" s="78"/>
      <c r="DR772" s="78"/>
      <c r="DS772" s="78"/>
      <c r="DT772" s="78"/>
      <c r="DU772" s="78"/>
      <c r="DV772" s="78"/>
      <c r="DW772" s="78"/>
      <c r="DX772" s="78"/>
      <c r="DY772" s="78"/>
      <c r="DZ772" s="78"/>
      <c r="EA772" s="78"/>
      <c r="EB772" s="78"/>
      <c r="EC772" s="78"/>
      <c r="ED772" s="78"/>
      <c r="EE772" s="78"/>
      <c r="EF772" s="78"/>
      <c r="EG772" s="78"/>
      <c r="EH772" s="78"/>
      <c r="EI772" s="78"/>
      <c r="EJ772" s="78"/>
      <c r="EK772" s="78"/>
      <c r="EL772" s="78"/>
      <c r="EM772" s="78"/>
      <c r="EN772" s="78"/>
      <c r="EO772" s="78"/>
      <c r="EP772" s="78"/>
      <c r="EQ772" s="78"/>
      <c r="ER772" s="78"/>
      <c r="ES772" s="78"/>
      <c r="ET772" s="78"/>
      <c r="EU772" s="78"/>
      <c r="EV772" s="78"/>
      <c r="EW772" s="78"/>
      <c r="EX772" s="78"/>
      <c r="EY772" s="78"/>
      <c r="EZ772" s="78"/>
      <c r="FA772" s="78"/>
      <c r="FB772" s="78"/>
      <c r="FC772" s="78"/>
      <c r="FD772" s="78"/>
      <c r="FE772" s="78"/>
      <c r="FF772" s="78"/>
      <c r="FG772" s="78"/>
      <c r="FH772" s="78"/>
      <c r="FI772" s="78"/>
      <c r="FJ772" s="78"/>
      <c r="FK772" s="78"/>
      <c r="FL772" s="78"/>
      <c r="FM772" s="78"/>
      <c r="FN772" s="78"/>
      <c r="FO772" s="78"/>
      <c r="FP772" s="78"/>
      <c r="FQ772" s="78"/>
      <c r="FR772" s="78"/>
      <c r="FS772" s="78"/>
      <c r="FT772" s="78"/>
      <c r="FU772" s="78"/>
      <c r="FV772" s="78"/>
      <c r="FW772" s="78"/>
      <c r="FX772" s="78"/>
      <c r="FY772" s="78"/>
      <c r="FZ772" s="78"/>
      <c r="GA772" s="78"/>
      <c r="GB772" s="78"/>
      <c r="GC772" s="78"/>
      <c r="GD772" s="78"/>
      <c r="GE772" s="78"/>
      <c r="GF772" s="78"/>
      <c r="GG772" s="78"/>
      <c r="GH772" s="78"/>
      <c r="GI772" s="78"/>
      <c r="GJ772" s="78"/>
      <c r="GK772" s="78"/>
      <c r="GL772" s="78"/>
      <c r="GM772" s="78"/>
      <c r="GN772" s="78"/>
      <c r="GO772" s="78"/>
      <c r="GP772" s="78"/>
      <c r="GQ772" s="78"/>
      <c r="GR772" s="78"/>
      <c r="GS772" s="78"/>
      <c r="GT772" s="78"/>
      <c r="GU772" s="78"/>
      <c r="GV772" s="78"/>
      <c r="GW772" s="78"/>
      <c r="GX772" s="78"/>
      <c r="GY772" s="78"/>
      <c r="GZ772" s="78"/>
      <c r="HA772" s="78"/>
      <c r="HB772" s="78"/>
      <c r="HC772" s="78"/>
      <c r="HD772" s="78"/>
      <c r="HE772" s="78"/>
      <c r="HF772" s="78"/>
      <c r="HG772" s="78"/>
      <c r="HH772" s="78"/>
      <c r="HI772" s="78"/>
      <c r="HJ772" s="78"/>
      <c r="HK772" s="78"/>
      <c r="HL772" s="78"/>
      <c r="HM772" s="78"/>
      <c r="HN772" s="78"/>
      <c r="HO772" s="78"/>
      <c r="HP772" s="78"/>
      <c r="HQ772" s="78"/>
      <c r="HR772" s="78"/>
      <c r="HS772" s="78"/>
      <c r="HT772" s="78"/>
      <c r="HU772" s="78"/>
      <c r="HV772" s="78"/>
      <c r="HW772" s="78"/>
      <c r="HX772" s="78"/>
      <c r="HY772" s="78"/>
      <c r="HZ772" s="78"/>
      <c r="IA772" s="78"/>
      <c r="IB772" s="78"/>
      <c r="IC772" s="78"/>
      <c r="ID772" s="78"/>
    </row>
    <row r="773" spans="1:238" s="82" customFormat="1" ht="33.75">
      <c r="A773" s="241"/>
      <c r="B773" s="239"/>
      <c r="C773" s="233"/>
      <c r="D773" s="233"/>
      <c r="E773" s="233"/>
      <c r="F773" s="233"/>
      <c r="G773" s="233"/>
      <c r="H773" s="237"/>
      <c r="I773" s="233"/>
      <c r="J773" s="10" t="s">
        <v>639</v>
      </c>
      <c r="K773" s="199"/>
      <c r="L773" s="217"/>
      <c r="M773" s="14" t="s">
        <v>1138</v>
      </c>
      <c r="N773" s="79">
        <v>3</v>
      </c>
      <c r="O773" s="120" t="s">
        <v>668</v>
      </c>
      <c r="P773" s="96">
        <v>22</v>
      </c>
      <c r="Q773" s="80">
        <v>1</v>
      </c>
      <c r="R773" s="8" t="s">
        <v>1144</v>
      </c>
      <c r="S773" s="80">
        <v>5.28</v>
      </c>
      <c r="T773" s="293">
        <v>58.08</v>
      </c>
      <c r="U773" s="293">
        <v>34.848</v>
      </c>
      <c r="V773" s="293">
        <v>0.6</v>
      </c>
      <c r="W773" s="78"/>
      <c r="X773" s="78"/>
      <c r="Y773" s="78"/>
      <c r="Z773" s="78"/>
      <c r="AA773" s="78"/>
      <c r="AB773" s="78"/>
      <c r="AC773" s="78"/>
      <c r="AD773" s="78"/>
      <c r="AE773" s="78"/>
      <c r="AF773" s="78"/>
      <c r="AG773" s="78"/>
      <c r="AH773" s="78"/>
      <c r="AI773" s="78"/>
      <c r="AJ773" s="78"/>
      <c r="AK773" s="78"/>
      <c r="AL773" s="78"/>
      <c r="AM773" s="78"/>
      <c r="AN773" s="78"/>
      <c r="AO773" s="78"/>
      <c r="AP773" s="78"/>
      <c r="AQ773" s="78"/>
      <c r="AR773" s="78"/>
      <c r="AS773" s="78"/>
      <c r="AT773" s="78"/>
      <c r="AU773" s="78"/>
      <c r="AV773" s="78"/>
      <c r="AW773" s="78"/>
      <c r="AX773" s="78"/>
      <c r="AY773" s="78"/>
      <c r="AZ773" s="78"/>
      <c r="BA773" s="78"/>
      <c r="BB773" s="78"/>
      <c r="BC773" s="78"/>
      <c r="BD773" s="78"/>
      <c r="BE773" s="78"/>
      <c r="BF773" s="78"/>
      <c r="BG773" s="78"/>
      <c r="BH773" s="78"/>
      <c r="BI773" s="78"/>
      <c r="BJ773" s="78"/>
      <c r="BK773" s="78"/>
      <c r="BL773" s="78"/>
      <c r="BM773" s="78"/>
      <c r="BN773" s="78"/>
      <c r="BO773" s="78"/>
      <c r="BP773" s="78"/>
      <c r="BQ773" s="78"/>
      <c r="BR773" s="78"/>
      <c r="BS773" s="78"/>
      <c r="BT773" s="78"/>
      <c r="BU773" s="78"/>
      <c r="BV773" s="78"/>
      <c r="BW773" s="78"/>
      <c r="BX773" s="78"/>
      <c r="BY773" s="78"/>
      <c r="BZ773" s="78"/>
      <c r="CA773" s="78"/>
      <c r="CB773" s="78"/>
      <c r="CC773" s="78"/>
      <c r="CD773" s="78"/>
      <c r="CE773" s="78"/>
      <c r="CF773" s="78"/>
      <c r="CG773" s="78"/>
      <c r="CH773" s="78"/>
      <c r="CI773" s="78"/>
      <c r="CJ773" s="78"/>
      <c r="CK773" s="78"/>
      <c r="CL773" s="78"/>
      <c r="CM773" s="78"/>
      <c r="CN773" s="78"/>
      <c r="CO773" s="78"/>
      <c r="CP773" s="78"/>
      <c r="CQ773" s="78"/>
      <c r="CR773" s="78"/>
      <c r="CS773" s="78"/>
      <c r="CT773" s="78"/>
      <c r="CU773" s="78"/>
      <c r="CV773" s="78"/>
      <c r="CW773" s="78"/>
      <c r="CX773" s="78"/>
      <c r="CY773" s="78"/>
      <c r="CZ773" s="78"/>
      <c r="DA773" s="78"/>
      <c r="DB773" s="78"/>
      <c r="DC773" s="78"/>
      <c r="DD773" s="78"/>
      <c r="DE773" s="78"/>
      <c r="DF773" s="78"/>
      <c r="DG773" s="78"/>
      <c r="DH773" s="78"/>
      <c r="DI773" s="78"/>
      <c r="DJ773" s="78"/>
      <c r="DK773" s="78"/>
      <c r="DL773" s="78"/>
      <c r="DM773" s="78"/>
      <c r="DN773" s="78"/>
      <c r="DO773" s="78"/>
      <c r="DP773" s="78"/>
      <c r="DQ773" s="78"/>
      <c r="DR773" s="78"/>
      <c r="DS773" s="78"/>
      <c r="DT773" s="78"/>
      <c r="DU773" s="78"/>
      <c r="DV773" s="78"/>
      <c r="DW773" s="78"/>
      <c r="DX773" s="78"/>
      <c r="DY773" s="78"/>
      <c r="DZ773" s="78"/>
      <c r="EA773" s="78"/>
      <c r="EB773" s="78"/>
      <c r="EC773" s="78"/>
      <c r="ED773" s="78"/>
      <c r="EE773" s="78"/>
      <c r="EF773" s="78"/>
      <c r="EG773" s="78"/>
      <c r="EH773" s="78"/>
      <c r="EI773" s="78"/>
      <c r="EJ773" s="78"/>
      <c r="EK773" s="78"/>
      <c r="EL773" s="78"/>
      <c r="EM773" s="78"/>
      <c r="EN773" s="78"/>
      <c r="EO773" s="78"/>
      <c r="EP773" s="78"/>
      <c r="EQ773" s="78"/>
      <c r="ER773" s="78"/>
      <c r="ES773" s="78"/>
      <c r="ET773" s="78"/>
      <c r="EU773" s="78"/>
      <c r="EV773" s="78"/>
      <c r="EW773" s="78"/>
      <c r="EX773" s="78"/>
      <c r="EY773" s="78"/>
      <c r="EZ773" s="78"/>
      <c r="FA773" s="78"/>
      <c r="FB773" s="78"/>
      <c r="FC773" s="78"/>
      <c r="FD773" s="78"/>
      <c r="FE773" s="78"/>
      <c r="FF773" s="78"/>
      <c r="FG773" s="78"/>
      <c r="FH773" s="78"/>
      <c r="FI773" s="78"/>
      <c r="FJ773" s="78"/>
      <c r="FK773" s="78"/>
      <c r="FL773" s="78"/>
      <c r="FM773" s="78"/>
      <c r="FN773" s="78"/>
      <c r="FO773" s="78"/>
      <c r="FP773" s="78"/>
      <c r="FQ773" s="78"/>
      <c r="FR773" s="78"/>
      <c r="FS773" s="78"/>
      <c r="FT773" s="78"/>
      <c r="FU773" s="78"/>
      <c r="FV773" s="78"/>
      <c r="FW773" s="78"/>
      <c r="FX773" s="78"/>
      <c r="FY773" s="78"/>
      <c r="FZ773" s="78"/>
      <c r="GA773" s="78"/>
      <c r="GB773" s="78"/>
      <c r="GC773" s="78"/>
      <c r="GD773" s="78"/>
      <c r="GE773" s="78"/>
      <c r="GF773" s="78"/>
      <c r="GG773" s="78"/>
      <c r="GH773" s="78"/>
      <c r="GI773" s="78"/>
      <c r="GJ773" s="78"/>
      <c r="GK773" s="78"/>
      <c r="GL773" s="78"/>
      <c r="GM773" s="78"/>
      <c r="GN773" s="78"/>
      <c r="GO773" s="78"/>
      <c r="GP773" s="78"/>
      <c r="GQ773" s="78"/>
      <c r="GR773" s="78"/>
      <c r="GS773" s="78"/>
      <c r="GT773" s="78"/>
      <c r="GU773" s="78"/>
      <c r="GV773" s="78"/>
      <c r="GW773" s="78"/>
      <c r="GX773" s="78"/>
      <c r="GY773" s="78"/>
      <c r="GZ773" s="78"/>
      <c r="HA773" s="78"/>
      <c r="HB773" s="78"/>
      <c r="HC773" s="78"/>
      <c r="HD773" s="78"/>
      <c r="HE773" s="78"/>
      <c r="HF773" s="78"/>
      <c r="HG773" s="78"/>
      <c r="HH773" s="78"/>
      <c r="HI773" s="78"/>
      <c r="HJ773" s="78"/>
      <c r="HK773" s="78"/>
      <c r="HL773" s="78"/>
      <c r="HM773" s="78"/>
      <c r="HN773" s="78"/>
      <c r="HO773" s="78"/>
      <c r="HP773" s="78"/>
      <c r="HQ773" s="78"/>
      <c r="HR773" s="78"/>
      <c r="HS773" s="78"/>
      <c r="HT773" s="78"/>
      <c r="HU773" s="78"/>
      <c r="HV773" s="78"/>
      <c r="HW773" s="78"/>
      <c r="HX773" s="78"/>
      <c r="HY773" s="78"/>
      <c r="HZ773" s="78"/>
      <c r="IA773" s="78"/>
      <c r="IB773" s="78"/>
      <c r="IC773" s="78"/>
      <c r="ID773" s="78"/>
    </row>
    <row r="774" spans="1:238" s="82" customFormat="1" ht="33.75">
      <c r="A774" s="241"/>
      <c r="B774" s="239"/>
      <c r="C774" s="233"/>
      <c r="D774" s="233"/>
      <c r="E774" s="233"/>
      <c r="F774" s="233"/>
      <c r="G774" s="233"/>
      <c r="H774" s="237"/>
      <c r="I774" s="233"/>
      <c r="J774" s="10" t="s">
        <v>640</v>
      </c>
      <c r="K774" s="199"/>
      <c r="L774" s="217"/>
      <c r="M774" s="14" t="s">
        <v>1135</v>
      </c>
      <c r="N774" s="79">
        <v>3</v>
      </c>
      <c r="O774" s="120" t="s">
        <v>668</v>
      </c>
      <c r="P774" s="96">
        <v>22</v>
      </c>
      <c r="Q774" s="80">
        <v>1</v>
      </c>
      <c r="R774" s="8" t="s">
        <v>1144</v>
      </c>
      <c r="S774" s="80">
        <v>5.28</v>
      </c>
      <c r="T774" s="293">
        <v>58.08</v>
      </c>
      <c r="U774" s="293">
        <v>34.848</v>
      </c>
      <c r="V774" s="293">
        <v>0.6</v>
      </c>
      <c r="W774" s="78"/>
      <c r="X774" s="78"/>
      <c r="Y774" s="78"/>
      <c r="Z774" s="78"/>
      <c r="AA774" s="78"/>
      <c r="AB774" s="78"/>
      <c r="AC774" s="78"/>
      <c r="AD774" s="78"/>
      <c r="AE774" s="78"/>
      <c r="AF774" s="78"/>
      <c r="AG774" s="78"/>
      <c r="AH774" s="78"/>
      <c r="AI774" s="78"/>
      <c r="AJ774" s="78"/>
      <c r="AK774" s="78"/>
      <c r="AL774" s="78"/>
      <c r="AM774" s="78"/>
      <c r="AN774" s="78"/>
      <c r="AO774" s="78"/>
      <c r="AP774" s="78"/>
      <c r="AQ774" s="78"/>
      <c r="AR774" s="78"/>
      <c r="AS774" s="78"/>
      <c r="AT774" s="78"/>
      <c r="AU774" s="78"/>
      <c r="AV774" s="78"/>
      <c r="AW774" s="78"/>
      <c r="AX774" s="78"/>
      <c r="AY774" s="78"/>
      <c r="AZ774" s="78"/>
      <c r="BA774" s="78"/>
      <c r="BB774" s="78"/>
      <c r="BC774" s="78"/>
      <c r="BD774" s="78"/>
      <c r="BE774" s="78"/>
      <c r="BF774" s="78"/>
      <c r="BG774" s="78"/>
      <c r="BH774" s="78"/>
      <c r="BI774" s="78"/>
      <c r="BJ774" s="78"/>
      <c r="BK774" s="78"/>
      <c r="BL774" s="78"/>
      <c r="BM774" s="78"/>
      <c r="BN774" s="78"/>
      <c r="BO774" s="78"/>
      <c r="BP774" s="78"/>
      <c r="BQ774" s="78"/>
      <c r="BR774" s="78"/>
      <c r="BS774" s="78"/>
      <c r="BT774" s="78"/>
      <c r="BU774" s="78"/>
      <c r="BV774" s="78"/>
      <c r="BW774" s="78"/>
      <c r="BX774" s="78"/>
      <c r="BY774" s="78"/>
      <c r="BZ774" s="78"/>
      <c r="CA774" s="78"/>
      <c r="CB774" s="78"/>
      <c r="CC774" s="78"/>
      <c r="CD774" s="78"/>
      <c r="CE774" s="78"/>
      <c r="CF774" s="78"/>
      <c r="CG774" s="78"/>
      <c r="CH774" s="78"/>
      <c r="CI774" s="78"/>
      <c r="CJ774" s="78"/>
      <c r="CK774" s="78"/>
      <c r="CL774" s="78"/>
      <c r="CM774" s="78"/>
      <c r="CN774" s="78"/>
      <c r="CO774" s="78"/>
      <c r="CP774" s="78"/>
      <c r="CQ774" s="78"/>
      <c r="CR774" s="78"/>
      <c r="CS774" s="78"/>
      <c r="CT774" s="78"/>
      <c r="CU774" s="78"/>
      <c r="CV774" s="78"/>
      <c r="CW774" s="78"/>
      <c r="CX774" s="78"/>
      <c r="CY774" s="78"/>
      <c r="CZ774" s="78"/>
      <c r="DA774" s="78"/>
      <c r="DB774" s="78"/>
      <c r="DC774" s="78"/>
      <c r="DD774" s="78"/>
      <c r="DE774" s="78"/>
      <c r="DF774" s="78"/>
      <c r="DG774" s="78"/>
      <c r="DH774" s="78"/>
      <c r="DI774" s="78"/>
      <c r="DJ774" s="78"/>
      <c r="DK774" s="78"/>
      <c r="DL774" s="78"/>
      <c r="DM774" s="78"/>
      <c r="DN774" s="78"/>
      <c r="DO774" s="78"/>
      <c r="DP774" s="78"/>
      <c r="DQ774" s="78"/>
      <c r="DR774" s="78"/>
      <c r="DS774" s="78"/>
      <c r="DT774" s="78"/>
      <c r="DU774" s="78"/>
      <c r="DV774" s="78"/>
      <c r="DW774" s="78"/>
      <c r="DX774" s="78"/>
      <c r="DY774" s="78"/>
      <c r="DZ774" s="78"/>
      <c r="EA774" s="78"/>
      <c r="EB774" s="78"/>
      <c r="EC774" s="78"/>
      <c r="ED774" s="78"/>
      <c r="EE774" s="78"/>
      <c r="EF774" s="78"/>
      <c r="EG774" s="78"/>
      <c r="EH774" s="78"/>
      <c r="EI774" s="78"/>
      <c r="EJ774" s="78"/>
      <c r="EK774" s="78"/>
      <c r="EL774" s="78"/>
      <c r="EM774" s="78"/>
      <c r="EN774" s="78"/>
      <c r="EO774" s="78"/>
      <c r="EP774" s="78"/>
      <c r="EQ774" s="78"/>
      <c r="ER774" s="78"/>
      <c r="ES774" s="78"/>
      <c r="ET774" s="78"/>
      <c r="EU774" s="78"/>
      <c r="EV774" s="78"/>
      <c r="EW774" s="78"/>
      <c r="EX774" s="78"/>
      <c r="EY774" s="78"/>
      <c r="EZ774" s="78"/>
      <c r="FA774" s="78"/>
      <c r="FB774" s="78"/>
      <c r="FC774" s="78"/>
      <c r="FD774" s="78"/>
      <c r="FE774" s="78"/>
      <c r="FF774" s="78"/>
      <c r="FG774" s="78"/>
      <c r="FH774" s="78"/>
      <c r="FI774" s="78"/>
      <c r="FJ774" s="78"/>
      <c r="FK774" s="78"/>
      <c r="FL774" s="78"/>
      <c r="FM774" s="78"/>
      <c r="FN774" s="78"/>
      <c r="FO774" s="78"/>
      <c r="FP774" s="78"/>
      <c r="FQ774" s="78"/>
      <c r="FR774" s="78"/>
      <c r="FS774" s="78"/>
      <c r="FT774" s="78"/>
      <c r="FU774" s="78"/>
      <c r="FV774" s="78"/>
      <c r="FW774" s="78"/>
      <c r="FX774" s="78"/>
      <c r="FY774" s="78"/>
      <c r="FZ774" s="78"/>
      <c r="GA774" s="78"/>
      <c r="GB774" s="78"/>
      <c r="GC774" s="78"/>
      <c r="GD774" s="78"/>
      <c r="GE774" s="78"/>
      <c r="GF774" s="78"/>
      <c r="GG774" s="78"/>
      <c r="GH774" s="78"/>
      <c r="GI774" s="78"/>
      <c r="GJ774" s="78"/>
      <c r="GK774" s="78"/>
      <c r="GL774" s="78"/>
      <c r="GM774" s="78"/>
      <c r="GN774" s="78"/>
      <c r="GO774" s="78"/>
      <c r="GP774" s="78"/>
      <c r="GQ774" s="78"/>
      <c r="GR774" s="78"/>
      <c r="GS774" s="78"/>
      <c r="GT774" s="78"/>
      <c r="GU774" s="78"/>
      <c r="GV774" s="78"/>
      <c r="GW774" s="78"/>
      <c r="GX774" s="78"/>
      <c r="GY774" s="78"/>
      <c r="GZ774" s="78"/>
      <c r="HA774" s="78"/>
      <c r="HB774" s="78"/>
      <c r="HC774" s="78"/>
      <c r="HD774" s="78"/>
      <c r="HE774" s="78"/>
      <c r="HF774" s="78"/>
      <c r="HG774" s="78"/>
      <c r="HH774" s="78"/>
      <c r="HI774" s="78"/>
      <c r="HJ774" s="78"/>
      <c r="HK774" s="78"/>
      <c r="HL774" s="78"/>
      <c r="HM774" s="78"/>
      <c r="HN774" s="78"/>
      <c r="HO774" s="78"/>
      <c r="HP774" s="78"/>
      <c r="HQ774" s="78"/>
      <c r="HR774" s="78"/>
      <c r="HS774" s="78"/>
      <c r="HT774" s="78"/>
      <c r="HU774" s="78"/>
      <c r="HV774" s="78"/>
      <c r="HW774" s="78"/>
      <c r="HX774" s="78"/>
      <c r="HY774" s="78"/>
      <c r="HZ774" s="78"/>
      <c r="IA774" s="78"/>
      <c r="IB774" s="78"/>
      <c r="IC774" s="78"/>
      <c r="ID774" s="78"/>
    </row>
    <row r="775" spans="1:235" s="36" customFormat="1" ht="33.75">
      <c r="A775" s="241"/>
      <c r="B775" s="239"/>
      <c r="C775" s="233"/>
      <c r="D775" s="233"/>
      <c r="E775" s="233"/>
      <c r="F775" s="233"/>
      <c r="G775" s="233"/>
      <c r="H775" s="237"/>
      <c r="I775" s="233"/>
      <c r="J775" s="10" t="s">
        <v>641</v>
      </c>
      <c r="K775" s="199"/>
      <c r="L775" s="217"/>
      <c r="M775" s="81" t="s">
        <v>1121</v>
      </c>
      <c r="N775" s="79">
        <v>3</v>
      </c>
      <c r="O775" s="120" t="s">
        <v>668</v>
      </c>
      <c r="P775" s="96">
        <v>22</v>
      </c>
      <c r="Q775" s="80">
        <v>1</v>
      </c>
      <c r="R775" s="8" t="s">
        <v>1173</v>
      </c>
      <c r="S775" s="80">
        <v>5.28</v>
      </c>
      <c r="T775" s="293">
        <v>1158.08</v>
      </c>
      <c r="U775" s="293">
        <v>694.848</v>
      </c>
      <c r="V775" s="293">
        <v>0.6</v>
      </c>
      <c r="W775" s="78"/>
      <c r="X775" s="78"/>
      <c r="Y775" s="78"/>
      <c r="Z775" s="78"/>
      <c r="AA775" s="78"/>
      <c r="AB775" s="78"/>
      <c r="AC775" s="78"/>
      <c r="AD775" s="78"/>
      <c r="AE775" s="78"/>
      <c r="AF775" s="78"/>
      <c r="AG775" s="78"/>
      <c r="AH775" s="78"/>
      <c r="AI775" s="78"/>
      <c r="AJ775" s="78"/>
      <c r="AK775" s="78"/>
      <c r="AL775" s="42"/>
      <c r="AM775" s="42"/>
      <c r="AN775" s="42"/>
      <c r="AO775" s="42"/>
      <c r="AP775" s="42"/>
      <c r="AQ775" s="42"/>
      <c r="AR775" s="42"/>
      <c r="AS775" s="42"/>
      <c r="AT775" s="42"/>
      <c r="AU775" s="42"/>
      <c r="AV775" s="42"/>
      <c r="AW775" s="42"/>
      <c r="AX775" s="42"/>
      <c r="AY775" s="42"/>
      <c r="AZ775" s="42"/>
      <c r="BA775" s="42"/>
      <c r="BB775" s="42"/>
      <c r="BC775" s="42"/>
      <c r="BD775" s="42"/>
      <c r="BE775" s="42"/>
      <c r="BF775" s="42"/>
      <c r="BG775" s="42"/>
      <c r="BH775" s="42"/>
      <c r="BI775" s="42"/>
      <c r="BJ775" s="42"/>
      <c r="BK775" s="42"/>
      <c r="BL775" s="42"/>
      <c r="BM775" s="42"/>
      <c r="BN775" s="42"/>
      <c r="BO775" s="42"/>
      <c r="BP775" s="42"/>
      <c r="BQ775" s="42"/>
      <c r="BR775" s="42"/>
      <c r="BS775" s="42"/>
      <c r="BT775" s="42"/>
      <c r="BU775" s="42"/>
      <c r="BV775" s="42"/>
      <c r="BW775" s="42"/>
      <c r="BX775" s="42"/>
      <c r="BY775" s="42"/>
      <c r="BZ775" s="42"/>
      <c r="CA775" s="42"/>
      <c r="CB775" s="42"/>
      <c r="CC775" s="42"/>
      <c r="CD775" s="42"/>
      <c r="CE775" s="42"/>
      <c r="CF775" s="42"/>
      <c r="CG775" s="42"/>
      <c r="CH775" s="42"/>
      <c r="CI775" s="42"/>
      <c r="CJ775" s="42"/>
      <c r="CK775" s="42"/>
      <c r="CL775" s="42"/>
      <c r="CM775" s="42"/>
      <c r="CN775" s="42"/>
      <c r="CO775" s="42"/>
      <c r="CP775" s="42"/>
      <c r="CQ775" s="42"/>
      <c r="CR775" s="42"/>
      <c r="CS775" s="42"/>
      <c r="CT775" s="42"/>
      <c r="CU775" s="42"/>
      <c r="CV775" s="42"/>
      <c r="CW775" s="42"/>
      <c r="CX775" s="42"/>
      <c r="CY775" s="42"/>
      <c r="CZ775" s="42"/>
      <c r="DA775" s="42"/>
      <c r="DB775" s="42"/>
      <c r="DC775" s="42"/>
      <c r="DD775" s="42"/>
      <c r="DE775" s="42"/>
      <c r="DF775" s="42"/>
      <c r="DG775" s="42"/>
      <c r="DH775" s="42"/>
      <c r="DI775" s="42"/>
      <c r="DJ775" s="42"/>
      <c r="DK775" s="42"/>
      <c r="DL775" s="42"/>
      <c r="DM775" s="42"/>
      <c r="DN775" s="42"/>
      <c r="DO775" s="42"/>
      <c r="DP775" s="42"/>
      <c r="DQ775" s="42"/>
      <c r="DR775" s="42"/>
      <c r="DS775" s="42"/>
      <c r="DT775" s="42"/>
      <c r="DU775" s="42"/>
      <c r="DV775" s="42"/>
      <c r="DW775" s="42"/>
      <c r="DX775" s="42"/>
      <c r="DY775" s="42"/>
      <c r="DZ775" s="42"/>
      <c r="EA775" s="42"/>
      <c r="EB775" s="42"/>
      <c r="EC775" s="42"/>
      <c r="ED775" s="42"/>
      <c r="EE775" s="42"/>
      <c r="EF775" s="42"/>
      <c r="EG775" s="42"/>
      <c r="EH775" s="42"/>
      <c r="EI775" s="42"/>
      <c r="EJ775" s="42"/>
      <c r="EK775" s="42"/>
      <c r="EL775" s="42"/>
      <c r="EM775" s="42"/>
      <c r="EN775" s="42"/>
      <c r="EO775" s="42"/>
      <c r="EP775" s="42"/>
      <c r="EQ775" s="42"/>
      <c r="ER775" s="42"/>
      <c r="ES775" s="42"/>
      <c r="ET775" s="42"/>
      <c r="EU775" s="42"/>
      <c r="EV775" s="42"/>
      <c r="EW775" s="42"/>
      <c r="EX775" s="42"/>
      <c r="EY775" s="42"/>
      <c r="EZ775" s="42"/>
      <c r="FA775" s="42"/>
      <c r="FB775" s="42"/>
      <c r="FC775" s="42"/>
      <c r="FD775" s="42"/>
      <c r="FE775" s="42"/>
      <c r="FF775" s="42"/>
      <c r="FG775" s="42"/>
      <c r="FH775" s="42"/>
      <c r="FI775" s="42"/>
      <c r="FJ775" s="42"/>
      <c r="FK775" s="42"/>
      <c r="FL775" s="42"/>
      <c r="FM775" s="42"/>
      <c r="FN775" s="42"/>
      <c r="FO775" s="42"/>
      <c r="FP775" s="42"/>
      <c r="FQ775" s="42"/>
      <c r="FR775" s="42"/>
      <c r="FS775" s="42"/>
      <c r="FT775" s="42"/>
      <c r="FU775" s="42"/>
      <c r="FV775" s="42"/>
      <c r="FW775" s="42"/>
      <c r="FX775" s="42"/>
      <c r="FY775" s="42"/>
      <c r="FZ775" s="42"/>
      <c r="GA775" s="42"/>
      <c r="GB775" s="42"/>
      <c r="GC775" s="42"/>
      <c r="GD775" s="42"/>
      <c r="GE775" s="42"/>
      <c r="GF775" s="42"/>
      <c r="GG775" s="42"/>
      <c r="GH775" s="42"/>
      <c r="GI775" s="42"/>
      <c r="GJ775" s="42"/>
      <c r="GK775" s="42"/>
      <c r="GL775" s="42"/>
      <c r="GM775" s="42"/>
      <c r="GN775" s="42"/>
      <c r="GO775" s="42"/>
      <c r="GP775" s="42"/>
      <c r="GQ775" s="42"/>
      <c r="GR775" s="42"/>
      <c r="GS775" s="42"/>
      <c r="GT775" s="42"/>
      <c r="GU775" s="42"/>
      <c r="GV775" s="42"/>
      <c r="GW775" s="42"/>
      <c r="GX775" s="42"/>
      <c r="GY775" s="42"/>
      <c r="GZ775" s="42"/>
      <c r="HA775" s="42"/>
      <c r="HB775" s="42"/>
      <c r="HC775" s="42"/>
      <c r="HD775" s="42"/>
      <c r="HE775" s="42"/>
      <c r="HF775" s="42"/>
      <c r="HG775" s="42"/>
      <c r="HH775" s="42"/>
      <c r="HI775" s="42"/>
      <c r="HJ775" s="42"/>
      <c r="HK775" s="42"/>
      <c r="HL775" s="42"/>
      <c r="HM775" s="42"/>
      <c r="HN775" s="42"/>
      <c r="HO775" s="42"/>
      <c r="HP775" s="42"/>
      <c r="HQ775" s="42"/>
      <c r="HR775" s="42"/>
      <c r="HS775" s="42"/>
      <c r="HT775" s="42"/>
      <c r="HU775" s="42"/>
      <c r="HV775" s="42"/>
      <c r="HW775" s="42"/>
      <c r="HX775" s="42"/>
      <c r="HY775" s="42"/>
      <c r="HZ775" s="42"/>
      <c r="IA775" s="42"/>
    </row>
    <row r="776" spans="1:238" s="82" customFormat="1" ht="34.5" thickBot="1">
      <c r="A776" s="241"/>
      <c r="B776" s="239"/>
      <c r="C776" s="234"/>
      <c r="D776" s="234"/>
      <c r="E776" s="234"/>
      <c r="F776" s="234"/>
      <c r="G776" s="234"/>
      <c r="H776" s="240"/>
      <c r="I776" s="234"/>
      <c r="J776" s="165" t="s">
        <v>642</v>
      </c>
      <c r="K776" s="200"/>
      <c r="L776" s="218"/>
      <c r="M776" s="131" t="s">
        <v>1122</v>
      </c>
      <c r="N776" s="124">
        <v>3</v>
      </c>
      <c r="O776" s="173" t="s">
        <v>668</v>
      </c>
      <c r="P776" s="154">
        <v>22</v>
      </c>
      <c r="Q776" s="155">
        <v>1</v>
      </c>
      <c r="R776" s="124" t="s">
        <v>1173</v>
      </c>
      <c r="S776" s="175">
        <v>5.28</v>
      </c>
      <c r="T776" s="155">
        <v>79.2</v>
      </c>
      <c r="U776" s="300">
        <v>47.52</v>
      </c>
      <c r="V776" s="155">
        <v>0.6</v>
      </c>
      <c r="W776" s="78"/>
      <c r="X776" s="78"/>
      <c r="Y776" s="78"/>
      <c r="Z776" s="78"/>
      <c r="AA776" s="78"/>
      <c r="AB776" s="78"/>
      <c r="AC776" s="78"/>
      <c r="AD776" s="78"/>
      <c r="AE776" s="78"/>
      <c r="AF776" s="78"/>
      <c r="AG776" s="78"/>
      <c r="AH776" s="78"/>
      <c r="AI776" s="78"/>
      <c r="AJ776" s="78"/>
      <c r="AK776" s="78"/>
      <c r="AL776" s="78"/>
      <c r="AM776" s="78"/>
      <c r="AN776" s="78"/>
      <c r="AO776" s="78"/>
      <c r="AP776" s="78"/>
      <c r="AQ776" s="78"/>
      <c r="AR776" s="78"/>
      <c r="AS776" s="78"/>
      <c r="AT776" s="78"/>
      <c r="AU776" s="78"/>
      <c r="AV776" s="78"/>
      <c r="AW776" s="78"/>
      <c r="AX776" s="78"/>
      <c r="AY776" s="78"/>
      <c r="AZ776" s="78"/>
      <c r="BA776" s="78"/>
      <c r="BB776" s="78"/>
      <c r="BC776" s="78"/>
      <c r="BD776" s="78"/>
      <c r="BE776" s="78"/>
      <c r="BF776" s="78"/>
      <c r="BG776" s="78"/>
      <c r="BH776" s="78"/>
      <c r="BI776" s="78"/>
      <c r="BJ776" s="78"/>
      <c r="BK776" s="78"/>
      <c r="BL776" s="78"/>
      <c r="BM776" s="78"/>
      <c r="BN776" s="78"/>
      <c r="BO776" s="78"/>
      <c r="BP776" s="78"/>
      <c r="BQ776" s="78"/>
      <c r="BR776" s="78"/>
      <c r="BS776" s="78"/>
      <c r="BT776" s="78"/>
      <c r="BU776" s="78"/>
      <c r="BV776" s="78"/>
      <c r="BW776" s="78"/>
      <c r="BX776" s="78"/>
      <c r="BY776" s="78"/>
      <c r="BZ776" s="78"/>
      <c r="CA776" s="78"/>
      <c r="CB776" s="78"/>
      <c r="CC776" s="78"/>
      <c r="CD776" s="78"/>
      <c r="CE776" s="78"/>
      <c r="CF776" s="78"/>
      <c r="CG776" s="78"/>
      <c r="CH776" s="78"/>
      <c r="CI776" s="78"/>
      <c r="CJ776" s="78"/>
      <c r="CK776" s="78"/>
      <c r="CL776" s="78"/>
      <c r="CM776" s="78"/>
      <c r="CN776" s="78"/>
      <c r="CO776" s="78"/>
      <c r="CP776" s="78"/>
      <c r="CQ776" s="78"/>
      <c r="CR776" s="78"/>
      <c r="CS776" s="78"/>
      <c r="CT776" s="78"/>
      <c r="CU776" s="78"/>
      <c r="CV776" s="78"/>
      <c r="CW776" s="78"/>
      <c r="CX776" s="78"/>
      <c r="CY776" s="78"/>
      <c r="CZ776" s="78"/>
      <c r="DA776" s="78"/>
      <c r="DB776" s="78"/>
      <c r="DC776" s="78"/>
      <c r="DD776" s="78"/>
      <c r="DE776" s="78"/>
      <c r="DF776" s="78"/>
      <c r="DG776" s="78"/>
      <c r="DH776" s="78"/>
      <c r="DI776" s="78"/>
      <c r="DJ776" s="78"/>
      <c r="DK776" s="78"/>
      <c r="DL776" s="78"/>
      <c r="DM776" s="78"/>
      <c r="DN776" s="78"/>
      <c r="DO776" s="78"/>
      <c r="DP776" s="78"/>
      <c r="DQ776" s="78"/>
      <c r="DR776" s="78"/>
      <c r="DS776" s="78"/>
      <c r="DT776" s="78"/>
      <c r="DU776" s="78"/>
      <c r="DV776" s="78"/>
      <c r="DW776" s="78"/>
      <c r="DX776" s="78"/>
      <c r="DY776" s="78"/>
      <c r="DZ776" s="78"/>
      <c r="EA776" s="78"/>
      <c r="EB776" s="78"/>
      <c r="EC776" s="78"/>
      <c r="ED776" s="78"/>
      <c r="EE776" s="78"/>
      <c r="EF776" s="78"/>
      <c r="EG776" s="78"/>
      <c r="EH776" s="78"/>
      <c r="EI776" s="78"/>
      <c r="EJ776" s="78"/>
      <c r="EK776" s="78"/>
      <c r="EL776" s="78"/>
      <c r="EM776" s="78"/>
      <c r="EN776" s="78"/>
      <c r="EO776" s="78"/>
      <c r="EP776" s="78"/>
      <c r="EQ776" s="78"/>
      <c r="ER776" s="78"/>
      <c r="ES776" s="78"/>
      <c r="ET776" s="78"/>
      <c r="EU776" s="78"/>
      <c r="EV776" s="78"/>
      <c r="EW776" s="78"/>
      <c r="EX776" s="78"/>
      <c r="EY776" s="78"/>
      <c r="EZ776" s="78"/>
      <c r="FA776" s="78"/>
      <c r="FB776" s="78"/>
      <c r="FC776" s="78"/>
      <c r="FD776" s="78"/>
      <c r="FE776" s="78"/>
      <c r="FF776" s="78"/>
      <c r="FG776" s="78"/>
      <c r="FH776" s="78"/>
      <c r="FI776" s="78"/>
      <c r="FJ776" s="78"/>
      <c r="FK776" s="78"/>
      <c r="FL776" s="78"/>
      <c r="FM776" s="78"/>
      <c r="FN776" s="78"/>
      <c r="FO776" s="78"/>
      <c r="FP776" s="78"/>
      <c r="FQ776" s="78"/>
      <c r="FR776" s="78"/>
      <c r="FS776" s="78"/>
      <c r="FT776" s="78"/>
      <c r="FU776" s="78"/>
      <c r="FV776" s="78"/>
      <c r="FW776" s="78"/>
      <c r="FX776" s="78"/>
      <c r="FY776" s="78"/>
      <c r="FZ776" s="78"/>
      <c r="GA776" s="78"/>
      <c r="GB776" s="78"/>
      <c r="GC776" s="78"/>
      <c r="GD776" s="78"/>
      <c r="GE776" s="78"/>
      <c r="GF776" s="78"/>
      <c r="GG776" s="78"/>
      <c r="GH776" s="78"/>
      <c r="GI776" s="78"/>
      <c r="GJ776" s="78"/>
      <c r="GK776" s="78"/>
      <c r="GL776" s="78"/>
      <c r="GM776" s="78"/>
      <c r="GN776" s="78"/>
      <c r="GO776" s="78"/>
      <c r="GP776" s="78"/>
      <c r="GQ776" s="78"/>
      <c r="GR776" s="78"/>
      <c r="GS776" s="78"/>
      <c r="GT776" s="78"/>
      <c r="GU776" s="78"/>
      <c r="GV776" s="78"/>
      <c r="GW776" s="78"/>
      <c r="GX776" s="78"/>
      <c r="GY776" s="78"/>
      <c r="GZ776" s="78"/>
      <c r="HA776" s="78"/>
      <c r="HB776" s="78"/>
      <c r="HC776" s="78"/>
      <c r="HD776" s="78"/>
      <c r="HE776" s="78"/>
      <c r="HF776" s="78"/>
      <c r="HG776" s="78"/>
      <c r="HH776" s="78"/>
      <c r="HI776" s="78"/>
      <c r="HJ776" s="78"/>
      <c r="HK776" s="78"/>
      <c r="HL776" s="78"/>
      <c r="HM776" s="78"/>
      <c r="HN776" s="78"/>
      <c r="HO776" s="78"/>
      <c r="HP776" s="78"/>
      <c r="HQ776" s="78"/>
      <c r="HR776" s="78"/>
      <c r="HS776" s="78"/>
      <c r="HT776" s="78"/>
      <c r="HU776" s="78"/>
      <c r="HV776" s="78"/>
      <c r="HW776" s="78"/>
      <c r="HX776" s="78"/>
      <c r="HY776" s="78"/>
      <c r="HZ776" s="78"/>
      <c r="IA776" s="78"/>
      <c r="IB776" s="78"/>
      <c r="IC776" s="78"/>
      <c r="ID776" s="78"/>
    </row>
    <row r="777" spans="1:22" ht="12" thickTop="1">
      <c r="A777" s="12"/>
      <c r="B777" s="12"/>
      <c r="C777" s="34"/>
      <c r="D777" s="12"/>
      <c r="E777" s="12"/>
      <c r="F777" s="12"/>
      <c r="G777" s="12"/>
      <c r="H777" s="12"/>
      <c r="I777" s="12"/>
      <c r="J777" s="34"/>
      <c r="K777" s="12"/>
      <c r="L777" s="12"/>
      <c r="M777" s="32"/>
      <c r="N777" s="15"/>
      <c r="O777" s="75"/>
      <c r="P777" s="28"/>
      <c r="Q777" s="15"/>
      <c r="R777" s="15"/>
      <c r="S777" s="28"/>
      <c r="T777" s="301"/>
      <c r="U777" s="301"/>
      <c r="V777" s="301"/>
    </row>
    <row r="778" ht="11.25">
      <c r="S778" s="305"/>
    </row>
    <row r="779" spans="19:22" ht="11.25">
      <c r="S779" s="306" t="s">
        <v>699</v>
      </c>
      <c r="T779" s="302">
        <v>224095659.26899967</v>
      </c>
      <c r="U779" s="302">
        <v>141145633.95780012</v>
      </c>
      <c r="V779" s="303"/>
    </row>
    <row r="780" spans="7:19" ht="11.25">
      <c r="G780" s="4"/>
      <c r="H780" s="4"/>
      <c r="I780" s="4"/>
      <c r="J780" s="16"/>
      <c r="K780" s="4"/>
      <c r="L780" s="4"/>
      <c r="M780" s="77"/>
      <c r="S780" s="304"/>
    </row>
    <row r="781" spans="7:13" ht="11.25">
      <c r="G781" s="4"/>
      <c r="H781" s="4"/>
      <c r="I781" s="4"/>
      <c r="J781" s="16"/>
      <c r="K781" s="4"/>
      <c r="L781" s="4"/>
      <c r="M781" s="77"/>
    </row>
    <row r="782" spans="7:13" ht="11.25">
      <c r="G782" s="4"/>
      <c r="H782" s="4"/>
      <c r="I782" s="4"/>
      <c r="J782" s="16"/>
      <c r="K782" s="4"/>
      <c r="L782" s="4"/>
      <c r="M782" s="77"/>
    </row>
    <row r="783" spans="7:13" ht="11.25">
      <c r="G783" s="4"/>
      <c r="H783" s="4"/>
      <c r="I783" s="4"/>
      <c r="J783" s="16"/>
      <c r="K783" s="4"/>
      <c r="L783" s="4"/>
      <c r="M783" s="77"/>
    </row>
    <row r="784" spans="7:13" ht="11.25">
      <c r="G784" s="4"/>
      <c r="H784" s="4"/>
      <c r="I784" s="4"/>
      <c r="J784" s="16"/>
      <c r="K784" s="4"/>
      <c r="L784" s="4"/>
      <c r="M784" s="77"/>
    </row>
    <row r="785" spans="7:13" ht="11.25">
      <c r="G785" s="4"/>
      <c r="H785" s="4"/>
      <c r="I785" s="4"/>
      <c r="J785" s="16"/>
      <c r="K785" s="4"/>
      <c r="L785" s="4"/>
      <c r="M785" s="77"/>
    </row>
    <row r="786" spans="7:13" ht="11.25">
      <c r="G786" s="4"/>
      <c r="H786" s="4"/>
      <c r="I786" s="4"/>
      <c r="J786" s="16"/>
      <c r="K786" s="4"/>
      <c r="L786" s="4"/>
      <c r="M786" s="77"/>
    </row>
    <row r="787" spans="7:13" ht="11.25">
      <c r="G787" s="4"/>
      <c r="H787" s="4"/>
      <c r="I787" s="4"/>
      <c r="J787" s="16"/>
      <c r="K787" s="4"/>
      <c r="L787" s="4"/>
      <c r="M787" s="77"/>
    </row>
    <row r="788" spans="7:13" ht="11.25">
      <c r="G788" s="4"/>
      <c r="H788" s="4"/>
      <c r="I788" s="4"/>
      <c r="J788" s="16"/>
      <c r="K788" s="4"/>
      <c r="L788" s="4"/>
      <c r="M788" s="77"/>
    </row>
    <row r="789" spans="7:13" ht="11.25">
      <c r="G789" s="4"/>
      <c r="H789" s="4"/>
      <c r="I789" s="4"/>
      <c r="J789" s="16"/>
      <c r="K789" s="4"/>
      <c r="L789" s="4"/>
      <c r="M789" s="77"/>
    </row>
    <row r="790" spans="7:13" ht="11.25">
      <c r="G790" s="4"/>
      <c r="H790" s="4"/>
      <c r="I790" s="4"/>
      <c r="J790" s="16"/>
      <c r="K790" s="4"/>
      <c r="L790" s="4"/>
      <c r="M790" s="77"/>
    </row>
    <row r="791" spans="7:13" ht="11.25">
      <c r="G791" s="4"/>
      <c r="H791" s="4"/>
      <c r="I791" s="4"/>
      <c r="J791" s="16"/>
      <c r="K791" s="4"/>
      <c r="L791" s="4"/>
      <c r="M791" s="77"/>
    </row>
    <row r="792" spans="7:13" ht="11.25">
      <c r="G792" s="4"/>
      <c r="H792" s="4"/>
      <c r="I792" s="4"/>
      <c r="J792" s="16"/>
      <c r="K792" s="4"/>
      <c r="L792" s="4"/>
      <c r="M792" s="77"/>
    </row>
  </sheetData>
  <sheetProtection/>
  <mergeCells count="1479">
    <mergeCell ref="G487:G491"/>
    <mergeCell ref="H487:H491"/>
    <mergeCell ref="I487:I491"/>
    <mergeCell ref="G492:G496"/>
    <mergeCell ref="H492:H496"/>
    <mergeCell ref="I492:I496"/>
    <mergeCell ref="G482:G486"/>
    <mergeCell ref="H482:H486"/>
    <mergeCell ref="I482:I486"/>
    <mergeCell ref="G477:G481"/>
    <mergeCell ref="H477:H481"/>
    <mergeCell ref="I477:I481"/>
    <mergeCell ref="G467:G471"/>
    <mergeCell ref="H467:H471"/>
    <mergeCell ref="I467:I471"/>
    <mergeCell ref="G472:G476"/>
    <mergeCell ref="H472:H476"/>
    <mergeCell ref="I472:I476"/>
    <mergeCell ref="G462:G466"/>
    <mergeCell ref="H462:H466"/>
    <mergeCell ref="I462:I466"/>
    <mergeCell ref="G457:G461"/>
    <mergeCell ref="H457:H461"/>
    <mergeCell ref="I457:I461"/>
    <mergeCell ref="G449:G452"/>
    <mergeCell ref="H449:H452"/>
    <mergeCell ref="I449:I452"/>
    <mergeCell ref="G453:G456"/>
    <mergeCell ref="H453:H456"/>
    <mergeCell ref="I453:I456"/>
    <mergeCell ref="G445:G448"/>
    <mergeCell ref="H445:H448"/>
    <mergeCell ref="I445:I448"/>
    <mergeCell ref="G441:G444"/>
    <mergeCell ref="H441:H444"/>
    <mergeCell ref="I441:I444"/>
    <mergeCell ref="I433:I436"/>
    <mergeCell ref="G437:G440"/>
    <mergeCell ref="H437:H440"/>
    <mergeCell ref="I437:I440"/>
    <mergeCell ref="G419:G424"/>
    <mergeCell ref="H419:H424"/>
    <mergeCell ref="G433:G436"/>
    <mergeCell ref="H433:H436"/>
    <mergeCell ref="G429:G432"/>
    <mergeCell ref="H429:H432"/>
    <mergeCell ref="I429:I432"/>
    <mergeCell ref="G425:G428"/>
    <mergeCell ref="H425:H428"/>
    <mergeCell ref="I425:I428"/>
    <mergeCell ref="I419:I424"/>
    <mergeCell ref="G401:G406"/>
    <mergeCell ref="H401:H406"/>
    <mergeCell ref="I401:I406"/>
    <mergeCell ref="G407:G412"/>
    <mergeCell ref="H407:H412"/>
    <mergeCell ref="I407:I412"/>
    <mergeCell ref="G413:G418"/>
    <mergeCell ref="H413:H418"/>
    <mergeCell ref="I413:I418"/>
    <mergeCell ref="G389:G394"/>
    <mergeCell ref="H389:H394"/>
    <mergeCell ref="I389:I394"/>
    <mergeCell ref="G395:G400"/>
    <mergeCell ref="H395:H400"/>
    <mergeCell ref="I395:I400"/>
    <mergeCell ref="G365:G367"/>
    <mergeCell ref="H365:H367"/>
    <mergeCell ref="I365:I367"/>
    <mergeCell ref="G371:G373"/>
    <mergeCell ref="H371:H373"/>
    <mergeCell ref="I371:I373"/>
    <mergeCell ref="H383:H388"/>
    <mergeCell ref="I383:I388"/>
    <mergeCell ref="H377:H382"/>
    <mergeCell ref="G362:G364"/>
    <mergeCell ref="H362:H364"/>
    <mergeCell ref="I362:I364"/>
    <mergeCell ref="G368:G370"/>
    <mergeCell ref="H368:H370"/>
    <mergeCell ref="I368:I370"/>
    <mergeCell ref="G374:G376"/>
    <mergeCell ref="I377:I382"/>
    <mergeCell ref="H356:H358"/>
    <mergeCell ref="I356:I358"/>
    <mergeCell ref="H374:H376"/>
    <mergeCell ref="I374:I376"/>
    <mergeCell ref="H359:H361"/>
    <mergeCell ref="I359:I361"/>
    <mergeCell ref="I353:I355"/>
    <mergeCell ref="I339:I345"/>
    <mergeCell ref="I304:I310"/>
    <mergeCell ref="I325:I331"/>
    <mergeCell ref="H353:H355"/>
    <mergeCell ref="G297:G303"/>
    <mergeCell ref="G353:G355"/>
    <mergeCell ref="G339:G345"/>
    <mergeCell ref="H339:H345"/>
    <mergeCell ref="G311:G317"/>
    <mergeCell ref="H311:H317"/>
    <mergeCell ref="G318:G324"/>
    <mergeCell ref="H318:H324"/>
    <mergeCell ref="H346:H352"/>
    <mergeCell ref="E221:E226"/>
    <mergeCell ref="I297:I303"/>
    <mergeCell ref="G271:G275"/>
    <mergeCell ref="G304:G310"/>
    <mergeCell ref="H304:H310"/>
    <mergeCell ref="H297:H303"/>
    <mergeCell ref="F221:F226"/>
    <mergeCell ref="G221:G226"/>
    <mergeCell ref="G235:G241"/>
    <mergeCell ref="G266:G270"/>
    <mergeCell ref="H221:H226"/>
    <mergeCell ref="I221:I226"/>
    <mergeCell ref="I215:I220"/>
    <mergeCell ref="I311:I317"/>
    <mergeCell ref="I228:I234"/>
    <mergeCell ref="H228:H234"/>
    <mergeCell ref="A215:A220"/>
    <mergeCell ref="B215:B220"/>
    <mergeCell ref="C215:C220"/>
    <mergeCell ref="D215:D220"/>
    <mergeCell ref="A221:A226"/>
    <mergeCell ref="B221:B226"/>
    <mergeCell ref="C221:C226"/>
    <mergeCell ref="D221:D226"/>
    <mergeCell ref="I209:I214"/>
    <mergeCell ref="E215:E220"/>
    <mergeCell ref="F215:F220"/>
    <mergeCell ref="G215:G220"/>
    <mergeCell ref="H215:H220"/>
    <mergeCell ref="E209:E214"/>
    <mergeCell ref="H209:H214"/>
    <mergeCell ref="F209:F214"/>
    <mergeCell ref="G209:G214"/>
    <mergeCell ref="I203:I208"/>
    <mergeCell ref="H198:H202"/>
    <mergeCell ref="I198:I202"/>
    <mergeCell ref="E198:E202"/>
    <mergeCell ref="F198:F202"/>
    <mergeCell ref="G198:G202"/>
    <mergeCell ref="H203:H208"/>
    <mergeCell ref="E203:E208"/>
    <mergeCell ref="F203:F208"/>
    <mergeCell ref="G203:G208"/>
    <mergeCell ref="A203:A208"/>
    <mergeCell ref="B203:B208"/>
    <mergeCell ref="C203:C208"/>
    <mergeCell ref="D203:D208"/>
    <mergeCell ref="A209:A214"/>
    <mergeCell ref="B209:B214"/>
    <mergeCell ref="C209:C214"/>
    <mergeCell ref="D209:D214"/>
    <mergeCell ref="A193:A197"/>
    <mergeCell ref="B193:B197"/>
    <mergeCell ref="C193:C197"/>
    <mergeCell ref="D193:D197"/>
    <mergeCell ref="A198:A202"/>
    <mergeCell ref="B198:B202"/>
    <mergeCell ref="C198:C202"/>
    <mergeCell ref="D198:D202"/>
    <mergeCell ref="I183:I187"/>
    <mergeCell ref="E193:E197"/>
    <mergeCell ref="F193:F197"/>
    <mergeCell ref="I188:I192"/>
    <mergeCell ref="G193:G197"/>
    <mergeCell ref="H193:H197"/>
    <mergeCell ref="I193:I197"/>
    <mergeCell ref="H188:H192"/>
    <mergeCell ref="G183:G187"/>
    <mergeCell ref="I178:I182"/>
    <mergeCell ref="A188:A192"/>
    <mergeCell ref="B188:B192"/>
    <mergeCell ref="C188:C192"/>
    <mergeCell ref="D188:D192"/>
    <mergeCell ref="E183:E187"/>
    <mergeCell ref="F183:F187"/>
    <mergeCell ref="E188:E192"/>
    <mergeCell ref="F188:F192"/>
    <mergeCell ref="H183:H187"/>
    <mergeCell ref="H168:H172"/>
    <mergeCell ref="I168:I172"/>
    <mergeCell ref="A178:A182"/>
    <mergeCell ref="B178:B182"/>
    <mergeCell ref="C178:C182"/>
    <mergeCell ref="D178:D182"/>
    <mergeCell ref="E178:E182"/>
    <mergeCell ref="F178:F182"/>
    <mergeCell ref="G178:G182"/>
    <mergeCell ref="E168:E172"/>
    <mergeCell ref="F168:F172"/>
    <mergeCell ref="G168:G172"/>
    <mergeCell ref="H178:H182"/>
    <mergeCell ref="A168:A172"/>
    <mergeCell ref="B168:B172"/>
    <mergeCell ref="C168:C172"/>
    <mergeCell ref="D168:D172"/>
    <mergeCell ref="G173:G177"/>
    <mergeCell ref="H173:H177"/>
    <mergeCell ref="C173:C177"/>
    <mergeCell ref="A157:A161"/>
    <mergeCell ref="B157:B161"/>
    <mergeCell ref="C157:C161"/>
    <mergeCell ref="D157:D161"/>
    <mergeCell ref="G152:G156"/>
    <mergeCell ref="B147:B151"/>
    <mergeCell ref="H157:H161"/>
    <mergeCell ref="I157:I161"/>
    <mergeCell ref="I152:I156"/>
    <mergeCell ref="E157:E161"/>
    <mergeCell ref="F157:F161"/>
    <mergeCell ref="G157:G161"/>
    <mergeCell ref="E147:E151"/>
    <mergeCell ref="C142:C146"/>
    <mergeCell ref="D142:D146"/>
    <mergeCell ref="H152:H156"/>
    <mergeCell ref="A152:A156"/>
    <mergeCell ref="B152:B156"/>
    <mergeCell ref="C152:C156"/>
    <mergeCell ref="D152:D156"/>
    <mergeCell ref="A147:A151"/>
    <mergeCell ref="E152:E156"/>
    <mergeCell ref="F152:F156"/>
    <mergeCell ref="E142:E146"/>
    <mergeCell ref="F142:F146"/>
    <mergeCell ref="G142:G146"/>
    <mergeCell ref="G137:G141"/>
    <mergeCell ref="E137:E141"/>
    <mergeCell ref="H137:H141"/>
    <mergeCell ref="I137:I141"/>
    <mergeCell ref="F147:F151"/>
    <mergeCell ref="I142:I146"/>
    <mergeCell ref="G147:G151"/>
    <mergeCell ref="H147:H151"/>
    <mergeCell ref="I147:I151"/>
    <mergeCell ref="F137:F141"/>
    <mergeCell ref="A132:A136"/>
    <mergeCell ref="B132:B136"/>
    <mergeCell ref="C132:C136"/>
    <mergeCell ref="D132:D136"/>
    <mergeCell ref="A137:A141"/>
    <mergeCell ref="B137:B141"/>
    <mergeCell ref="C137:C141"/>
    <mergeCell ref="D137:D141"/>
    <mergeCell ref="I127:I131"/>
    <mergeCell ref="H132:H136"/>
    <mergeCell ref="I132:I136"/>
    <mergeCell ref="E127:E131"/>
    <mergeCell ref="G132:G136"/>
    <mergeCell ref="H127:H131"/>
    <mergeCell ref="G127:G131"/>
    <mergeCell ref="E132:E136"/>
    <mergeCell ref="F132:F136"/>
    <mergeCell ref="H122:H126"/>
    <mergeCell ref="E112:E116"/>
    <mergeCell ref="F112:F116"/>
    <mergeCell ref="A127:A131"/>
    <mergeCell ref="B127:B131"/>
    <mergeCell ref="C127:C131"/>
    <mergeCell ref="D127:D131"/>
    <mergeCell ref="G112:G116"/>
    <mergeCell ref="H112:H116"/>
    <mergeCell ref="A122:A126"/>
    <mergeCell ref="G107:G111"/>
    <mergeCell ref="H107:H111"/>
    <mergeCell ref="C112:C116"/>
    <mergeCell ref="D112:D116"/>
    <mergeCell ref="H88:H94"/>
    <mergeCell ref="I107:I111"/>
    <mergeCell ref="A107:A111"/>
    <mergeCell ref="B107:B111"/>
    <mergeCell ref="E107:E111"/>
    <mergeCell ref="F107:F111"/>
    <mergeCell ref="I88:I94"/>
    <mergeCell ref="A95:A101"/>
    <mergeCell ref="B95:B101"/>
    <mergeCell ref="C95:C101"/>
    <mergeCell ref="H81:H87"/>
    <mergeCell ref="I81:I87"/>
    <mergeCell ref="E95:E101"/>
    <mergeCell ref="F95:F101"/>
    <mergeCell ref="G95:G101"/>
    <mergeCell ref="H95:H101"/>
    <mergeCell ref="I95:I101"/>
    <mergeCell ref="E88:E94"/>
    <mergeCell ref="F88:F94"/>
    <mergeCell ref="G88:G94"/>
    <mergeCell ref="A88:A94"/>
    <mergeCell ref="B88:B94"/>
    <mergeCell ref="C88:C94"/>
    <mergeCell ref="D88:D94"/>
    <mergeCell ref="E81:E87"/>
    <mergeCell ref="F81:F87"/>
    <mergeCell ref="G81:G87"/>
    <mergeCell ref="A74:A80"/>
    <mergeCell ref="B74:B80"/>
    <mergeCell ref="A81:A87"/>
    <mergeCell ref="B81:B87"/>
    <mergeCell ref="C81:C87"/>
    <mergeCell ref="D81:D87"/>
    <mergeCell ref="H67:H73"/>
    <mergeCell ref="I67:I73"/>
    <mergeCell ref="E74:E80"/>
    <mergeCell ref="F74:F80"/>
    <mergeCell ref="G74:G80"/>
    <mergeCell ref="H74:H80"/>
    <mergeCell ref="I74:I80"/>
    <mergeCell ref="G67:G73"/>
    <mergeCell ref="E67:E73"/>
    <mergeCell ref="F67:F73"/>
    <mergeCell ref="A60:A66"/>
    <mergeCell ref="B60:B66"/>
    <mergeCell ref="A67:A73"/>
    <mergeCell ref="B67:B73"/>
    <mergeCell ref="D67:D73"/>
    <mergeCell ref="E60:E66"/>
    <mergeCell ref="F60:F66"/>
    <mergeCell ref="C60:C66"/>
    <mergeCell ref="D60:D66"/>
    <mergeCell ref="H46:H52"/>
    <mergeCell ref="H60:H66"/>
    <mergeCell ref="G60:G66"/>
    <mergeCell ref="I60:I66"/>
    <mergeCell ref="H53:H59"/>
    <mergeCell ref="I53:I59"/>
    <mergeCell ref="I46:I52"/>
    <mergeCell ref="A46:A52"/>
    <mergeCell ref="B46:B52"/>
    <mergeCell ref="C46:C52"/>
    <mergeCell ref="D46:D52"/>
    <mergeCell ref="A34:A39"/>
    <mergeCell ref="B34:B39"/>
    <mergeCell ref="C34:C39"/>
    <mergeCell ref="D34:D39"/>
    <mergeCell ref="A40:A45"/>
    <mergeCell ref="B40:B45"/>
    <mergeCell ref="C40:C45"/>
    <mergeCell ref="D40:D45"/>
    <mergeCell ref="E40:E45"/>
    <mergeCell ref="F40:F45"/>
    <mergeCell ref="I34:I39"/>
    <mergeCell ref="E34:E39"/>
    <mergeCell ref="F34:F39"/>
    <mergeCell ref="G34:G39"/>
    <mergeCell ref="G40:G45"/>
    <mergeCell ref="H40:H45"/>
    <mergeCell ref="I40:I45"/>
    <mergeCell ref="I28:I33"/>
    <mergeCell ref="A28:A33"/>
    <mergeCell ref="E53:E59"/>
    <mergeCell ref="F53:F59"/>
    <mergeCell ref="G53:G59"/>
    <mergeCell ref="G28:G33"/>
    <mergeCell ref="F28:F33"/>
    <mergeCell ref="A53:A59"/>
    <mergeCell ref="B53:B59"/>
    <mergeCell ref="C53:C59"/>
    <mergeCell ref="I552:I560"/>
    <mergeCell ref="I588:I593"/>
    <mergeCell ref="A594:A599"/>
    <mergeCell ref="B594:B599"/>
    <mergeCell ref="C594:C599"/>
    <mergeCell ref="D594:D599"/>
    <mergeCell ref="E594:E599"/>
    <mergeCell ref="F594:F599"/>
    <mergeCell ref="G594:G599"/>
    <mergeCell ref="G377:G382"/>
    <mergeCell ref="B356:B358"/>
    <mergeCell ref="G286:G290"/>
    <mergeCell ref="A570:A575"/>
    <mergeCell ref="B570:B575"/>
    <mergeCell ref="C570:C575"/>
    <mergeCell ref="D570:D575"/>
    <mergeCell ref="G383:G388"/>
    <mergeCell ref="G356:G358"/>
    <mergeCell ref="G359:G361"/>
    <mergeCell ref="I249:I255"/>
    <mergeCell ref="G256:G260"/>
    <mergeCell ref="H256:H260"/>
    <mergeCell ref="I256:I260"/>
    <mergeCell ref="E228:E234"/>
    <mergeCell ref="F228:F234"/>
    <mergeCell ref="G228:G234"/>
    <mergeCell ref="A173:A177"/>
    <mergeCell ref="B173:B177"/>
    <mergeCell ref="G188:G192"/>
    <mergeCell ref="A183:A187"/>
    <mergeCell ref="B183:B187"/>
    <mergeCell ref="C183:C187"/>
    <mergeCell ref="D183:D187"/>
    <mergeCell ref="A228:A234"/>
    <mergeCell ref="B228:B234"/>
    <mergeCell ref="C228:C234"/>
    <mergeCell ref="D228:D234"/>
    <mergeCell ref="D173:D177"/>
    <mergeCell ref="E173:E177"/>
    <mergeCell ref="F173:F177"/>
    <mergeCell ref="I112:I116"/>
    <mergeCell ref="D163:D167"/>
    <mergeCell ref="E163:E167"/>
    <mergeCell ref="F163:F167"/>
    <mergeCell ref="I173:I177"/>
    <mergeCell ref="D117:D121"/>
    <mergeCell ref="E122:E126"/>
    <mergeCell ref="I163:I167"/>
    <mergeCell ref="E117:E121"/>
    <mergeCell ref="F117:F121"/>
    <mergeCell ref="G117:G121"/>
    <mergeCell ref="H117:H121"/>
    <mergeCell ref="I117:I121"/>
    <mergeCell ref="I122:I126"/>
    <mergeCell ref="F127:F131"/>
    <mergeCell ref="F122:F126"/>
    <mergeCell ref="G122:G126"/>
    <mergeCell ref="A142:A146"/>
    <mergeCell ref="B142:B146"/>
    <mergeCell ref="G163:G167"/>
    <mergeCell ref="H163:H167"/>
    <mergeCell ref="A163:A167"/>
    <mergeCell ref="B163:B167"/>
    <mergeCell ref="C163:C167"/>
    <mergeCell ref="H142:H146"/>
    <mergeCell ref="C147:C151"/>
    <mergeCell ref="D147:D151"/>
    <mergeCell ref="A112:A116"/>
    <mergeCell ref="B112:B116"/>
    <mergeCell ref="A117:A121"/>
    <mergeCell ref="B117:B121"/>
    <mergeCell ref="C117:C121"/>
    <mergeCell ref="B122:B126"/>
    <mergeCell ref="C122:C126"/>
    <mergeCell ref="D122:D126"/>
    <mergeCell ref="I22:I27"/>
    <mergeCell ref="G102:G106"/>
    <mergeCell ref="A102:A106"/>
    <mergeCell ref="B102:B106"/>
    <mergeCell ref="C102:C106"/>
    <mergeCell ref="D102:D106"/>
    <mergeCell ref="H102:H106"/>
    <mergeCell ref="I102:I106"/>
    <mergeCell ref="B28:B33"/>
    <mergeCell ref="C28:C33"/>
    <mergeCell ref="E102:E106"/>
    <mergeCell ref="F102:F106"/>
    <mergeCell ref="G22:G27"/>
    <mergeCell ref="H22:H27"/>
    <mergeCell ref="E28:E33"/>
    <mergeCell ref="H28:H33"/>
    <mergeCell ref="H34:H39"/>
    <mergeCell ref="E46:E52"/>
    <mergeCell ref="F46:F52"/>
    <mergeCell ref="G46:G52"/>
    <mergeCell ref="C22:C27"/>
    <mergeCell ref="D22:D27"/>
    <mergeCell ref="C107:C111"/>
    <mergeCell ref="D107:D111"/>
    <mergeCell ref="D28:D33"/>
    <mergeCell ref="D53:D59"/>
    <mergeCell ref="C74:C80"/>
    <mergeCell ref="D74:D80"/>
    <mergeCell ref="D95:D101"/>
    <mergeCell ref="C67:C73"/>
    <mergeCell ref="E22:E27"/>
    <mergeCell ref="F22:F27"/>
    <mergeCell ref="A235:A241"/>
    <mergeCell ref="B235:B241"/>
    <mergeCell ref="C235:C241"/>
    <mergeCell ref="D235:D241"/>
    <mergeCell ref="E235:E241"/>
    <mergeCell ref="F235:F241"/>
    <mergeCell ref="A22:A27"/>
    <mergeCell ref="B22:B27"/>
    <mergeCell ref="A256:A260"/>
    <mergeCell ref="H235:H241"/>
    <mergeCell ref="I235:I241"/>
    <mergeCell ref="A242:A248"/>
    <mergeCell ref="B242:B248"/>
    <mergeCell ref="C242:C248"/>
    <mergeCell ref="D242:D248"/>
    <mergeCell ref="E242:E248"/>
    <mergeCell ref="F242:F248"/>
    <mergeCell ref="G242:G248"/>
    <mergeCell ref="I242:I248"/>
    <mergeCell ref="A249:A255"/>
    <mergeCell ref="B249:B255"/>
    <mergeCell ref="C249:C255"/>
    <mergeCell ref="D249:D255"/>
    <mergeCell ref="E249:E255"/>
    <mergeCell ref="F249:F255"/>
    <mergeCell ref="H242:H248"/>
    <mergeCell ref="G249:G255"/>
    <mergeCell ref="H249:H255"/>
    <mergeCell ref="B256:B260"/>
    <mergeCell ref="C256:C260"/>
    <mergeCell ref="D256:D260"/>
    <mergeCell ref="I261:I265"/>
    <mergeCell ref="G261:G265"/>
    <mergeCell ref="E261:E265"/>
    <mergeCell ref="F261:F265"/>
    <mergeCell ref="H261:H265"/>
    <mergeCell ref="E256:E260"/>
    <mergeCell ref="F256:F260"/>
    <mergeCell ref="E266:E270"/>
    <mergeCell ref="F266:F270"/>
    <mergeCell ref="A261:A265"/>
    <mergeCell ref="B261:B265"/>
    <mergeCell ref="C261:C265"/>
    <mergeCell ref="A266:A270"/>
    <mergeCell ref="B266:B270"/>
    <mergeCell ref="C266:C270"/>
    <mergeCell ref="D266:D270"/>
    <mergeCell ref="D261:D265"/>
    <mergeCell ref="H266:H270"/>
    <mergeCell ref="I266:I270"/>
    <mergeCell ref="A271:A275"/>
    <mergeCell ref="B271:B275"/>
    <mergeCell ref="C271:C275"/>
    <mergeCell ref="D271:D275"/>
    <mergeCell ref="E271:E275"/>
    <mergeCell ref="F271:F275"/>
    <mergeCell ref="H271:H275"/>
    <mergeCell ref="I271:I275"/>
    <mergeCell ref="G276:G280"/>
    <mergeCell ref="H276:H280"/>
    <mergeCell ref="A276:A280"/>
    <mergeCell ref="B276:B280"/>
    <mergeCell ref="C276:C280"/>
    <mergeCell ref="D276:D280"/>
    <mergeCell ref="I276:I280"/>
    <mergeCell ref="A281:A285"/>
    <mergeCell ref="B281:B285"/>
    <mergeCell ref="C281:C285"/>
    <mergeCell ref="D281:D285"/>
    <mergeCell ref="E281:E285"/>
    <mergeCell ref="F281:F285"/>
    <mergeCell ref="G281:G285"/>
    <mergeCell ref="E276:E280"/>
    <mergeCell ref="F276:F280"/>
    <mergeCell ref="A291:A295"/>
    <mergeCell ref="B291:B295"/>
    <mergeCell ref="H281:H285"/>
    <mergeCell ref="I281:I285"/>
    <mergeCell ref="A286:A290"/>
    <mergeCell ref="B286:B290"/>
    <mergeCell ref="C286:C290"/>
    <mergeCell ref="D286:D290"/>
    <mergeCell ref="H291:H295"/>
    <mergeCell ref="I291:I295"/>
    <mergeCell ref="I286:I290"/>
    <mergeCell ref="H286:H290"/>
    <mergeCell ref="G325:G331"/>
    <mergeCell ref="G346:G352"/>
    <mergeCell ref="H332:H338"/>
    <mergeCell ref="I318:I324"/>
    <mergeCell ref="I332:I338"/>
    <mergeCell ref="H325:H331"/>
    <mergeCell ref="I346:I352"/>
    <mergeCell ref="E291:E295"/>
    <mergeCell ref="F291:F295"/>
    <mergeCell ref="G291:G295"/>
    <mergeCell ref="E311:E317"/>
    <mergeCell ref="F311:F317"/>
    <mergeCell ref="E339:E345"/>
    <mergeCell ref="F339:F345"/>
    <mergeCell ref="G332:G338"/>
    <mergeCell ref="A498:A506"/>
    <mergeCell ref="B498:B506"/>
    <mergeCell ref="C498:C506"/>
    <mergeCell ref="D498:D506"/>
    <mergeCell ref="A346:A352"/>
    <mergeCell ref="B346:B352"/>
    <mergeCell ref="C353:C355"/>
    <mergeCell ref="A576:A581"/>
    <mergeCell ref="H534:H542"/>
    <mergeCell ref="I534:I542"/>
    <mergeCell ref="H498:H506"/>
    <mergeCell ref="I498:I506"/>
    <mergeCell ref="I516:I524"/>
    <mergeCell ref="I525:I533"/>
    <mergeCell ref="I507:I515"/>
    <mergeCell ref="H516:H524"/>
    <mergeCell ref="H552:H560"/>
    <mergeCell ref="F516:F524"/>
    <mergeCell ref="G516:G524"/>
    <mergeCell ref="A612:A617"/>
    <mergeCell ref="B612:B617"/>
    <mergeCell ref="C612:C617"/>
    <mergeCell ref="E570:E575"/>
    <mergeCell ref="A582:A587"/>
    <mergeCell ref="B582:B587"/>
    <mergeCell ref="C582:C587"/>
    <mergeCell ref="D582:D587"/>
    <mergeCell ref="A516:A524"/>
    <mergeCell ref="B516:B524"/>
    <mergeCell ref="C516:C524"/>
    <mergeCell ref="D516:D524"/>
    <mergeCell ref="F618:F624"/>
    <mergeCell ref="H570:H575"/>
    <mergeCell ref="I570:I575"/>
    <mergeCell ref="F582:F587"/>
    <mergeCell ref="G582:G587"/>
    <mergeCell ref="H582:H587"/>
    <mergeCell ref="I582:I587"/>
    <mergeCell ref="H576:H581"/>
    <mergeCell ref="I576:I581"/>
    <mergeCell ref="F570:F575"/>
    <mergeCell ref="B618:B624"/>
    <mergeCell ref="C618:C624"/>
    <mergeCell ref="D618:D624"/>
    <mergeCell ref="E618:E624"/>
    <mergeCell ref="H618:H624"/>
    <mergeCell ref="I618:I624"/>
    <mergeCell ref="A632:A638"/>
    <mergeCell ref="B632:B638"/>
    <mergeCell ref="C632:C638"/>
    <mergeCell ref="D632:D638"/>
    <mergeCell ref="E632:E638"/>
    <mergeCell ref="F632:F638"/>
    <mergeCell ref="G632:G638"/>
    <mergeCell ref="A618:A624"/>
    <mergeCell ref="H632:H638"/>
    <mergeCell ref="I632:I638"/>
    <mergeCell ref="A674:A677"/>
    <mergeCell ref="B674:B677"/>
    <mergeCell ref="C674:C677"/>
    <mergeCell ref="D674:D677"/>
    <mergeCell ref="E674:E677"/>
    <mergeCell ref="F674:F677"/>
    <mergeCell ref="G674:G677"/>
    <mergeCell ref="H674:H677"/>
    <mergeCell ref="G706:G711"/>
    <mergeCell ref="H706:H711"/>
    <mergeCell ref="I706:I711"/>
    <mergeCell ref="G686:G689"/>
    <mergeCell ref="H686:H689"/>
    <mergeCell ref="I686:I689"/>
    <mergeCell ref="G690:G693"/>
    <mergeCell ref="H690:H693"/>
    <mergeCell ref="G694:G697"/>
    <mergeCell ref="A507:A515"/>
    <mergeCell ref="B507:B515"/>
    <mergeCell ref="C507:C515"/>
    <mergeCell ref="A534:A542"/>
    <mergeCell ref="B534:B542"/>
    <mergeCell ref="C534:C542"/>
    <mergeCell ref="D534:D542"/>
    <mergeCell ref="E534:E542"/>
    <mergeCell ref="F534:F542"/>
    <mergeCell ref="A353:A355"/>
    <mergeCell ref="G682:G685"/>
    <mergeCell ref="A682:A685"/>
    <mergeCell ref="B682:B685"/>
    <mergeCell ref="C682:C685"/>
    <mergeCell ref="D682:D685"/>
    <mergeCell ref="A525:A533"/>
    <mergeCell ref="B525:B533"/>
    <mergeCell ref="F525:F533"/>
    <mergeCell ref="G618:G624"/>
    <mergeCell ref="C706:C711"/>
    <mergeCell ref="D706:D711"/>
    <mergeCell ref="E706:E711"/>
    <mergeCell ref="F706:F711"/>
    <mergeCell ref="C525:C533"/>
    <mergeCell ref="D525:D533"/>
    <mergeCell ref="E525:E533"/>
    <mergeCell ref="C356:C358"/>
    <mergeCell ref="E498:E506"/>
    <mergeCell ref="E507:E515"/>
    <mergeCell ref="C362:C364"/>
    <mergeCell ref="C377:C382"/>
    <mergeCell ref="C383:C388"/>
    <mergeCell ref="E356:E358"/>
    <mergeCell ref="C3:C4"/>
    <mergeCell ref="E3:H3"/>
    <mergeCell ref="E11:H11"/>
    <mergeCell ref="D507:D515"/>
    <mergeCell ref="H507:H515"/>
    <mergeCell ref="C346:C352"/>
    <mergeCell ref="F498:F506"/>
    <mergeCell ref="G498:G506"/>
    <mergeCell ref="C291:C295"/>
    <mergeCell ref="D291:D295"/>
    <mergeCell ref="N7:Q7"/>
    <mergeCell ref="N8:Q8"/>
    <mergeCell ref="N9:Q9"/>
    <mergeCell ref="N10:Q10"/>
    <mergeCell ref="N3:Q3"/>
    <mergeCell ref="E4:H4"/>
    <mergeCell ref="N4:Q4"/>
    <mergeCell ref="N5:Q5"/>
    <mergeCell ref="I561:I569"/>
    <mergeCell ref="H588:H593"/>
    <mergeCell ref="N11:Q11"/>
    <mergeCell ref="N12:Q12"/>
    <mergeCell ref="N14:Q14"/>
    <mergeCell ref="E17:H17"/>
    <mergeCell ref="E13:H13"/>
    <mergeCell ref="N13:Q13"/>
    <mergeCell ref="G570:G575"/>
    <mergeCell ref="E516:E524"/>
    <mergeCell ref="H525:H533"/>
    <mergeCell ref="H543:H551"/>
    <mergeCell ref="G561:G569"/>
    <mergeCell ref="H561:H569"/>
    <mergeCell ref="G534:G542"/>
    <mergeCell ref="F507:F515"/>
    <mergeCell ref="G507:G515"/>
    <mergeCell ref="A543:A551"/>
    <mergeCell ref="B543:B551"/>
    <mergeCell ref="C543:C551"/>
    <mergeCell ref="D543:D551"/>
    <mergeCell ref="E543:E551"/>
    <mergeCell ref="F543:F551"/>
    <mergeCell ref="G543:G551"/>
    <mergeCell ref="G525:G533"/>
    <mergeCell ref="E561:E569"/>
    <mergeCell ref="F561:F569"/>
    <mergeCell ref="I543:I551"/>
    <mergeCell ref="A552:A560"/>
    <mergeCell ref="B552:B560"/>
    <mergeCell ref="C552:C560"/>
    <mergeCell ref="D552:D560"/>
    <mergeCell ref="E552:E560"/>
    <mergeCell ref="F552:F560"/>
    <mergeCell ref="G552:G560"/>
    <mergeCell ref="A561:A569"/>
    <mergeCell ref="B561:B569"/>
    <mergeCell ref="C561:C569"/>
    <mergeCell ref="D561:D569"/>
    <mergeCell ref="B576:B581"/>
    <mergeCell ref="C576:C581"/>
    <mergeCell ref="D576:D581"/>
    <mergeCell ref="E576:E581"/>
    <mergeCell ref="F576:F581"/>
    <mergeCell ref="G576:G581"/>
    <mergeCell ref="E600:E605"/>
    <mergeCell ref="F600:F605"/>
    <mergeCell ref="E588:E593"/>
    <mergeCell ref="F588:F593"/>
    <mergeCell ref="G588:G593"/>
    <mergeCell ref="E582:E587"/>
    <mergeCell ref="A588:A593"/>
    <mergeCell ref="B588:B593"/>
    <mergeCell ref="C588:C593"/>
    <mergeCell ref="D588:D593"/>
    <mergeCell ref="A600:A605"/>
    <mergeCell ref="B600:B605"/>
    <mergeCell ref="C600:C605"/>
    <mergeCell ref="D600:D605"/>
    <mergeCell ref="H594:H599"/>
    <mergeCell ref="I594:I599"/>
    <mergeCell ref="G600:G605"/>
    <mergeCell ref="H600:H605"/>
    <mergeCell ref="I600:I605"/>
    <mergeCell ref="H606:H611"/>
    <mergeCell ref="A606:A611"/>
    <mergeCell ref="B606:B611"/>
    <mergeCell ref="C606:C611"/>
    <mergeCell ref="D606:D611"/>
    <mergeCell ref="I606:I611"/>
    <mergeCell ref="D612:D617"/>
    <mergeCell ref="E612:E617"/>
    <mergeCell ref="F612:F617"/>
    <mergeCell ref="G612:G617"/>
    <mergeCell ref="H612:H617"/>
    <mergeCell ref="I612:I617"/>
    <mergeCell ref="E606:E611"/>
    <mergeCell ref="F606:F611"/>
    <mergeCell ref="G606:G611"/>
    <mergeCell ref="C625:C631"/>
    <mergeCell ref="D625:D631"/>
    <mergeCell ref="E625:E631"/>
    <mergeCell ref="F625:F631"/>
    <mergeCell ref="G625:G631"/>
    <mergeCell ref="H625:H631"/>
    <mergeCell ref="I625:I631"/>
    <mergeCell ref="A639:A645"/>
    <mergeCell ref="B639:B645"/>
    <mergeCell ref="C639:C645"/>
    <mergeCell ref="D639:D645"/>
    <mergeCell ref="E639:E645"/>
    <mergeCell ref="F639:F645"/>
    <mergeCell ref="G639:G645"/>
    <mergeCell ref="H639:H645"/>
    <mergeCell ref="I639:I645"/>
    <mergeCell ref="A646:A652"/>
    <mergeCell ref="B646:B652"/>
    <mergeCell ref="C646:C652"/>
    <mergeCell ref="D646:D652"/>
    <mergeCell ref="E646:E652"/>
    <mergeCell ref="F646:F652"/>
    <mergeCell ref="G646:G652"/>
    <mergeCell ref="H646:H652"/>
    <mergeCell ref="I646:I652"/>
    <mergeCell ref="A653:A659"/>
    <mergeCell ref="B653:B659"/>
    <mergeCell ref="C653:C659"/>
    <mergeCell ref="D653:D659"/>
    <mergeCell ref="E653:E659"/>
    <mergeCell ref="F653:F659"/>
    <mergeCell ref="G653:G659"/>
    <mergeCell ref="H653:H659"/>
    <mergeCell ref="I653:I659"/>
    <mergeCell ref="C660:C666"/>
    <mergeCell ref="D660:D666"/>
    <mergeCell ref="E660:E666"/>
    <mergeCell ref="F660:F666"/>
    <mergeCell ref="G660:G666"/>
    <mergeCell ref="H660:H666"/>
    <mergeCell ref="I660:I666"/>
    <mergeCell ref="A667:A673"/>
    <mergeCell ref="B667:B673"/>
    <mergeCell ref="C667:C673"/>
    <mergeCell ref="D667:D673"/>
    <mergeCell ref="E667:E673"/>
    <mergeCell ref="F667:F673"/>
    <mergeCell ref="G667:G673"/>
    <mergeCell ref="H667:H673"/>
    <mergeCell ref="I667:I673"/>
    <mergeCell ref="H678:H681"/>
    <mergeCell ref="A678:A681"/>
    <mergeCell ref="B678:B681"/>
    <mergeCell ref="C678:C681"/>
    <mergeCell ref="D678:D681"/>
    <mergeCell ref="F678:F681"/>
    <mergeCell ref="G678:G681"/>
    <mergeCell ref="I674:I677"/>
    <mergeCell ref="D690:D693"/>
    <mergeCell ref="I678:I681"/>
    <mergeCell ref="I682:I685"/>
    <mergeCell ref="E682:E685"/>
    <mergeCell ref="E690:E693"/>
    <mergeCell ref="F690:F693"/>
    <mergeCell ref="H682:H685"/>
    <mergeCell ref="I690:I693"/>
    <mergeCell ref="F682:F685"/>
    <mergeCell ref="E678:E681"/>
    <mergeCell ref="C686:C689"/>
    <mergeCell ref="D686:D689"/>
    <mergeCell ref="E686:E689"/>
    <mergeCell ref="F686:F689"/>
    <mergeCell ref="C694:C697"/>
    <mergeCell ref="D694:D697"/>
    <mergeCell ref="E694:E697"/>
    <mergeCell ref="F694:F697"/>
    <mergeCell ref="H694:H697"/>
    <mergeCell ref="I694:I697"/>
    <mergeCell ref="A698:A701"/>
    <mergeCell ref="B698:B701"/>
    <mergeCell ref="C698:C701"/>
    <mergeCell ref="D698:D701"/>
    <mergeCell ref="E698:E701"/>
    <mergeCell ref="F698:F701"/>
    <mergeCell ref="A694:A697"/>
    <mergeCell ref="B694:B697"/>
    <mergeCell ref="G698:G701"/>
    <mergeCell ref="H698:H701"/>
    <mergeCell ref="I698:I701"/>
    <mergeCell ref="A702:A705"/>
    <mergeCell ref="B702:B705"/>
    <mergeCell ref="C702:C705"/>
    <mergeCell ref="D702:D705"/>
    <mergeCell ref="E702:E705"/>
    <mergeCell ref="F702:F705"/>
    <mergeCell ref="G702:G705"/>
    <mergeCell ref="H702:H705"/>
    <mergeCell ref="I702:I705"/>
    <mergeCell ref="A712:A717"/>
    <mergeCell ref="B712:B717"/>
    <mergeCell ref="C712:C717"/>
    <mergeCell ref="D712:D717"/>
    <mergeCell ref="E712:E717"/>
    <mergeCell ref="F712:F717"/>
    <mergeCell ref="G712:G717"/>
    <mergeCell ref="H712:H717"/>
    <mergeCell ref="B730:B735"/>
    <mergeCell ref="C730:C735"/>
    <mergeCell ref="D730:D735"/>
    <mergeCell ref="F718:F723"/>
    <mergeCell ref="E718:E723"/>
    <mergeCell ref="D718:D723"/>
    <mergeCell ref="D724:D729"/>
    <mergeCell ref="E724:E729"/>
    <mergeCell ref="F724:F729"/>
    <mergeCell ref="F730:F735"/>
    <mergeCell ref="I712:I717"/>
    <mergeCell ref="G724:G729"/>
    <mergeCell ref="H724:H729"/>
    <mergeCell ref="I724:I729"/>
    <mergeCell ref="G718:G723"/>
    <mergeCell ref="H718:H723"/>
    <mergeCell ref="I718:I723"/>
    <mergeCell ref="B736:B741"/>
    <mergeCell ref="C736:C741"/>
    <mergeCell ref="D736:D741"/>
    <mergeCell ref="G748:G753"/>
    <mergeCell ref="B748:B753"/>
    <mergeCell ref="C748:C753"/>
    <mergeCell ref="G742:G747"/>
    <mergeCell ref="B742:B747"/>
    <mergeCell ref="E736:E741"/>
    <mergeCell ref="F736:F741"/>
    <mergeCell ref="I748:I753"/>
    <mergeCell ref="I730:I735"/>
    <mergeCell ref="G736:G741"/>
    <mergeCell ref="H736:H741"/>
    <mergeCell ref="I736:I741"/>
    <mergeCell ref="G730:G735"/>
    <mergeCell ref="H730:H735"/>
    <mergeCell ref="H742:H747"/>
    <mergeCell ref="I742:I747"/>
    <mergeCell ref="H748:H753"/>
    <mergeCell ref="A742:A747"/>
    <mergeCell ref="A748:A753"/>
    <mergeCell ref="A359:A361"/>
    <mergeCell ref="A356:A358"/>
    <mergeCell ref="A365:A367"/>
    <mergeCell ref="A362:A364"/>
    <mergeCell ref="A736:A741"/>
    <mergeCell ref="A730:A735"/>
    <mergeCell ref="A690:A693"/>
    <mergeCell ref="A686:A689"/>
    <mergeCell ref="A718:A723"/>
    <mergeCell ref="A724:A729"/>
    <mergeCell ref="B690:B693"/>
    <mergeCell ref="B686:B689"/>
    <mergeCell ref="B724:B729"/>
    <mergeCell ref="A706:A711"/>
    <mergeCell ref="B706:B711"/>
    <mergeCell ref="A660:A666"/>
    <mergeCell ref="B660:B666"/>
    <mergeCell ref="A625:A631"/>
    <mergeCell ref="B625:B631"/>
    <mergeCell ref="B353:B355"/>
    <mergeCell ref="C724:C729"/>
    <mergeCell ref="B718:B723"/>
    <mergeCell ref="B359:B361"/>
    <mergeCell ref="C690:C693"/>
    <mergeCell ref="B365:B367"/>
    <mergeCell ref="C365:C367"/>
    <mergeCell ref="C359:C361"/>
    <mergeCell ref="B362:B364"/>
    <mergeCell ref="C718:C723"/>
    <mergeCell ref="A332:A338"/>
    <mergeCell ref="B332:B338"/>
    <mergeCell ref="C332:C338"/>
    <mergeCell ref="A339:A345"/>
    <mergeCell ref="B339:B345"/>
    <mergeCell ref="C339:C345"/>
    <mergeCell ref="C761:C765"/>
    <mergeCell ref="D761:D765"/>
    <mergeCell ref="E761:E765"/>
    <mergeCell ref="A755:A765"/>
    <mergeCell ref="B755:B765"/>
    <mergeCell ref="C755:C758"/>
    <mergeCell ref="D755:D758"/>
    <mergeCell ref="C759:C760"/>
    <mergeCell ref="D759:D760"/>
    <mergeCell ref="I755:I758"/>
    <mergeCell ref="I759:I760"/>
    <mergeCell ref="G761:G765"/>
    <mergeCell ref="H761:H765"/>
    <mergeCell ref="I761:I765"/>
    <mergeCell ref="G759:G760"/>
    <mergeCell ref="H759:H760"/>
    <mergeCell ref="F761:F765"/>
    <mergeCell ref="E759:E760"/>
    <mergeCell ref="F759:F760"/>
    <mergeCell ref="G766:G769"/>
    <mergeCell ref="G755:G758"/>
    <mergeCell ref="H755:H758"/>
    <mergeCell ref="E755:E758"/>
    <mergeCell ref="F755:F758"/>
    <mergeCell ref="A766:A776"/>
    <mergeCell ref="B766:B776"/>
    <mergeCell ref="C766:C769"/>
    <mergeCell ref="D766:D769"/>
    <mergeCell ref="H766:H769"/>
    <mergeCell ref="G772:G776"/>
    <mergeCell ref="H772:H776"/>
    <mergeCell ref="C772:C776"/>
    <mergeCell ref="D772:D776"/>
    <mergeCell ref="E772:E776"/>
    <mergeCell ref="F772:F776"/>
    <mergeCell ref="E766:E769"/>
    <mergeCell ref="F766:F769"/>
    <mergeCell ref="B325:B331"/>
    <mergeCell ref="C325:C331"/>
    <mergeCell ref="I766:I769"/>
    <mergeCell ref="C770:C771"/>
    <mergeCell ref="D770:D771"/>
    <mergeCell ref="E770:E771"/>
    <mergeCell ref="F770:F771"/>
    <mergeCell ref="G770:G771"/>
    <mergeCell ref="H770:H771"/>
    <mergeCell ref="I770:I771"/>
    <mergeCell ref="C304:C310"/>
    <mergeCell ref="C297:C303"/>
    <mergeCell ref="I772:I776"/>
    <mergeCell ref="A311:A317"/>
    <mergeCell ref="B311:B317"/>
    <mergeCell ref="C311:C317"/>
    <mergeCell ref="A318:A324"/>
    <mergeCell ref="B318:B324"/>
    <mergeCell ref="C318:C324"/>
    <mergeCell ref="A325:A331"/>
    <mergeCell ref="B297:B303"/>
    <mergeCell ref="A297:A303"/>
    <mergeCell ref="A304:A310"/>
    <mergeCell ref="B304:B310"/>
    <mergeCell ref="K286:K290"/>
    <mergeCell ref="L286:L290"/>
    <mergeCell ref="D304:D310"/>
    <mergeCell ref="F297:F303"/>
    <mergeCell ref="E297:E303"/>
    <mergeCell ref="D297:D303"/>
    <mergeCell ref="E304:E310"/>
    <mergeCell ref="F304:F310"/>
    <mergeCell ref="E286:E290"/>
    <mergeCell ref="F286:F290"/>
    <mergeCell ref="L766:L769"/>
    <mergeCell ref="L770:L771"/>
    <mergeCell ref="K755:K765"/>
    <mergeCell ref="L755:L758"/>
    <mergeCell ref="L759:L760"/>
    <mergeCell ref="L761:L765"/>
    <mergeCell ref="K261:K265"/>
    <mergeCell ref="L261:L265"/>
    <mergeCell ref="L772:L776"/>
    <mergeCell ref="K766:K776"/>
    <mergeCell ref="K271:K275"/>
    <mergeCell ref="L271:L275"/>
    <mergeCell ref="K276:K280"/>
    <mergeCell ref="L276:L280"/>
    <mergeCell ref="K291:K295"/>
    <mergeCell ref="L291:L295"/>
    <mergeCell ref="C742:C747"/>
    <mergeCell ref="D748:D753"/>
    <mergeCell ref="E748:E753"/>
    <mergeCell ref="F748:F753"/>
    <mergeCell ref="F742:F747"/>
    <mergeCell ref="E742:E747"/>
    <mergeCell ref="D742:D747"/>
    <mergeCell ref="E730:E735"/>
    <mergeCell ref="K718:K723"/>
    <mergeCell ref="L718:L723"/>
    <mergeCell ref="K724:K729"/>
    <mergeCell ref="L724:L729"/>
    <mergeCell ref="L736:L741"/>
    <mergeCell ref="K742:K747"/>
    <mergeCell ref="L742:L747"/>
    <mergeCell ref="K748:K753"/>
    <mergeCell ref="L748:L753"/>
    <mergeCell ref="K736:K741"/>
    <mergeCell ref="K694:K697"/>
    <mergeCell ref="L694:L697"/>
    <mergeCell ref="K730:K735"/>
    <mergeCell ref="L730:L735"/>
    <mergeCell ref="K702:K705"/>
    <mergeCell ref="L702:L705"/>
    <mergeCell ref="K706:K711"/>
    <mergeCell ref="L706:L711"/>
    <mergeCell ref="K712:K717"/>
    <mergeCell ref="L712:L717"/>
    <mergeCell ref="K698:K701"/>
    <mergeCell ref="L698:L701"/>
    <mergeCell ref="K678:K681"/>
    <mergeCell ref="L678:L681"/>
    <mergeCell ref="K682:K685"/>
    <mergeCell ref="L682:L685"/>
    <mergeCell ref="K686:K689"/>
    <mergeCell ref="L686:L689"/>
    <mergeCell ref="K690:K693"/>
    <mergeCell ref="L690:L693"/>
    <mergeCell ref="K625:K631"/>
    <mergeCell ref="L625:L631"/>
    <mergeCell ref="K632:K638"/>
    <mergeCell ref="L632:L638"/>
    <mergeCell ref="K660:K666"/>
    <mergeCell ref="L660:L666"/>
    <mergeCell ref="K667:K673"/>
    <mergeCell ref="L667:L673"/>
    <mergeCell ref="K612:K617"/>
    <mergeCell ref="L612:L617"/>
    <mergeCell ref="K674:K677"/>
    <mergeCell ref="L674:L677"/>
    <mergeCell ref="K639:K645"/>
    <mergeCell ref="L639:L645"/>
    <mergeCell ref="K646:K652"/>
    <mergeCell ref="L646:L652"/>
    <mergeCell ref="K653:K659"/>
    <mergeCell ref="L653:L659"/>
    <mergeCell ref="K618:K624"/>
    <mergeCell ref="L618:L624"/>
    <mergeCell ref="K582:K587"/>
    <mergeCell ref="L582:L587"/>
    <mergeCell ref="K588:K593"/>
    <mergeCell ref="L588:L593"/>
    <mergeCell ref="K600:K605"/>
    <mergeCell ref="L600:L605"/>
    <mergeCell ref="K606:K611"/>
    <mergeCell ref="L606:L611"/>
    <mergeCell ref="K543:K551"/>
    <mergeCell ref="L543:L551"/>
    <mergeCell ref="K594:K599"/>
    <mergeCell ref="L594:L599"/>
    <mergeCell ref="K561:K569"/>
    <mergeCell ref="L561:L569"/>
    <mergeCell ref="K570:K575"/>
    <mergeCell ref="L570:L575"/>
    <mergeCell ref="K576:K581"/>
    <mergeCell ref="L576:L581"/>
    <mergeCell ref="K552:K560"/>
    <mergeCell ref="L552:L560"/>
    <mergeCell ref="K507:K515"/>
    <mergeCell ref="L507:L515"/>
    <mergeCell ref="K516:K524"/>
    <mergeCell ref="L516:L524"/>
    <mergeCell ref="K525:K533"/>
    <mergeCell ref="L525:L533"/>
    <mergeCell ref="K534:K542"/>
    <mergeCell ref="L534:L542"/>
    <mergeCell ref="K498:K506"/>
    <mergeCell ref="L498:L506"/>
    <mergeCell ref="K249:K255"/>
    <mergeCell ref="L249:L255"/>
    <mergeCell ref="K281:K285"/>
    <mergeCell ref="L281:L285"/>
    <mergeCell ref="K266:K270"/>
    <mergeCell ref="L266:L270"/>
    <mergeCell ref="K256:K260"/>
    <mergeCell ref="L256:L260"/>
    <mergeCell ref="K193:K197"/>
    <mergeCell ref="L193:L197"/>
    <mergeCell ref="K221:K226"/>
    <mergeCell ref="L221:L226"/>
    <mergeCell ref="K203:K208"/>
    <mergeCell ref="L203:L208"/>
    <mergeCell ref="K209:K214"/>
    <mergeCell ref="L209:L214"/>
    <mergeCell ref="K215:K220"/>
    <mergeCell ref="L215:L220"/>
    <mergeCell ref="K242:K248"/>
    <mergeCell ref="L242:L248"/>
    <mergeCell ref="K198:K202"/>
    <mergeCell ref="L198:L202"/>
    <mergeCell ref="K235:K241"/>
    <mergeCell ref="L235:L241"/>
    <mergeCell ref="K183:K187"/>
    <mergeCell ref="L183:L187"/>
    <mergeCell ref="K188:K192"/>
    <mergeCell ref="L188:L192"/>
    <mergeCell ref="L168:L172"/>
    <mergeCell ref="K173:K177"/>
    <mergeCell ref="L173:L177"/>
    <mergeCell ref="K178:K182"/>
    <mergeCell ref="L178:L182"/>
    <mergeCell ref="L163:L167"/>
    <mergeCell ref="K147:K151"/>
    <mergeCell ref="L147:L151"/>
    <mergeCell ref="K152:K156"/>
    <mergeCell ref="L152:L156"/>
    <mergeCell ref="K157:K161"/>
    <mergeCell ref="L157:L161"/>
    <mergeCell ref="L142:L146"/>
    <mergeCell ref="K127:K131"/>
    <mergeCell ref="L127:L131"/>
    <mergeCell ref="K132:K136"/>
    <mergeCell ref="L132:L136"/>
    <mergeCell ref="K137:K141"/>
    <mergeCell ref="L137:L141"/>
    <mergeCell ref="L60:L66"/>
    <mergeCell ref="K67:K73"/>
    <mergeCell ref="L67:L73"/>
    <mergeCell ref="K74:K80"/>
    <mergeCell ref="L74:L80"/>
    <mergeCell ref="L46:L52"/>
    <mergeCell ref="K228:K234"/>
    <mergeCell ref="L228:L234"/>
    <mergeCell ref="K102:K106"/>
    <mergeCell ref="L102:L106"/>
    <mergeCell ref="K81:K87"/>
    <mergeCell ref="L81:L87"/>
    <mergeCell ref="K53:K59"/>
    <mergeCell ref="L53:L59"/>
    <mergeCell ref="K107:K111"/>
    <mergeCell ref="L122:L126"/>
    <mergeCell ref="L107:L111"/>
    <mergeCell ref="K112:K116"/>
    <mergeCell ref="L112:L116"/>
    <mergeCell ref="K117:K121"/>
    <mergeCell ref="L117:L121"/>
    <mergeCell ref="K22:K27"/>
    <mergeCell ref="L22:L27"/>
    <mergeCell ref="K28:K33"/>
    <mergeCell ref="L28:L33"/>
    <mergeCell ref="K142:K146"/>
    <mergeCell ref="K163:K167"/>
    <mergeCell ref="K168:K172"/>
    <mergeCell ref="L34:L39"/>
    <mergeCell ref="K40:K45"/>
    <mergeCell ref="L40:L45"/>
    <mergeCell ref="L88:L94"/>
    <mergeCell ref="K95:K101"/>
    <mergeCell ref="L95:L101"/>
    <mergeCell ref="K122:K126"/>
    <mergeCell ref="K34:K39"/>
    <mergeCell ref="K88:K94"/>
    <mergeCell ref="K46:K52"/>
    <mergeCell ref="K60:K66"/>
    <mergeCell ref="A368:A370"/>
    <mergeCell ref="B368:B370"/>
    <mergeCell ref="C368:C370"/>
    <mergeCell ref="A374:A376"/>
    <mergeCell ref="B374:B376"/>
    <mergeCell ref="C374:C376"/>
    <mergeCell ref="A371:A373"/>
    <mergeCell ref="B371:B373"/>
    <mergeCell ref="C371:C373"/>
    <mergeCell ref="B377:B382"/>
    <mergeCell ref="A377:A382"/>
    <mergeCell ref="A383:A388"/>
    <mergeCell ref="B383:B388"/>
    <mergeCell ref="A389:A394"/>
    <mergeCell ref="B389:B394"/>
    <mergeCell ref="C389:C394"/>
    <mergeCell ref="A395:A400"/>
    <mergeCell ref="B395:B400"/>
    <mergeCell ref="C395:C400"/>
    <mergeCell ref="A401:A406"/>
    <mergeCell ref="B401:B406"/>
    <mergeCell ref="C401:C406"/>
    <mergeCell ref="A407:A412"/>
    <mergeCell ref="B407:B412"/>
    <mergeCell ref="C407:C412"/>
    <mergeCell ref="A413:A418"/>
    <mergeCell ref="B413:B418"/>
    <mergeCell ref="C413:C418"/>
    <mergeCell ref="A419:A424"/>
    <mergeCell ref="B419:B424"/>
    <mergeCell ref="C419:C424"/>
    <mergeCell ref="A425:A428"/>
    <mergeCell ref="B425:B428"/>
    <mergeCell ref="C425:C428"/>
    <mergeCell ref="A429:A432"/>
    <mergeCell ref="B429:B432"/>
    <mergeCell ref="C429:C432"/>
    <mergeCell ref="A433:A436"/>
    <mergeCell ref="B433:B436"/>
    <mergeCell ref="C433:C436"/>
    <mergeCell ref="A437:A440"/>
    <mergeCell ref="B437:B440"/>
    <mergeCell ref="C437:C440"/>
    <mergeCell ref="A441:A444"/>
    <mergeCell ref="B441:B444"/>
    <mergeCell ref="C441:C444"/>
    <mergeCell ref="A445:A448"/>
    <mergeCell ref="B445:B448"/>
    <mergeCell ref="C445:C448"/>
    <mergeCell ref="A449:A452"/>
    <mergeCell ref="B449:B452"/>
    <mergeCell ref="C449:C452"/>
    <mergeCell ref="A453:A456"/>
    <mergeCell ref="B453:B456"/>
    <mergeCell ref="C453:C456"/>
    <mergeCell ref="A457:A461"/>
    <mergeCell ref="B457:B461"/>
    <mergeCell ref="C457:C461"/>
    <mergeCell ref="A462:A466"/>
    <mergeCell ref="B462:B466"/>
    <mergeCell ref="C462:C466"/>
    <mergeCell ref="A467:A471"/>
    <mergeCell ref="B467:B471"/>
    <mergeCell ref="C467:C471"/>
    <mergeCell ref="A487:A491"/>
    <mergeCell ref="B487:B491"/>
    <mergeCell ref="C487:C491"/>
    <mergeCell ref="A472:A476"/>
    <mergeCell ref="B472:B476"/>
    <mergeCell ref="C472:C476"/>
    <mergeCell ref="A477:A481"/>
    <mergeCell ref="B477:B481"/>
    <mergeCell ref="C477:C481"/>
    <mergeCell ref="D311:D317"/>
    <mergeCell ref="D325:D331"/>
    <mergeCell ref="D339:D345"/>
    <mergeCell ref="D353:D355"/>
    <mergeCell ref="D356:D358"/>
    <mergeCell ref="D383:D388"/>
    <mergeCell ref="D395:D400"/>
    <mergeCell ref="D407:D412"/>
    <mergeCell ref="F332:F338"/>
    <mergeCell ref="A492:A496"/>
    <mergeCell ref="B492:B496"/>
    <mergeCell ref="C492:C496"/>
    <mergeCell ref="D359:D361"/>
    <mergeCell ref="D365:D367"/>
    <mergeCell ref="D371:D373"/>
    <mergeCell ref="A482:A486"/>
    <mergeCell ref="B482:B486"/>
    <mergeCell ref="C482:C486"/>
    <mergeCell ref="F356:F358"/>
    <mergeCell ref="D318:D324"/>
    <mergeCell ref="E318:E324"/>
    <mergeCell ref="F318:F324"/>
    <mergeCell ref="E325:E331"/>
    <mergeCell ref="F325:F331"/>
    <mergeCell ref="D332:D338"/>
    <mergeCell ref="E332:E338"/>
    <mergeCell ref="D346:D352"/>
    <mergeCell ref="E346:E352"/>
    <mergeCell ref="F346:F352"/>
    <mergeCell ref="E353:E355"/>
    <mergeCell ref="F353:F355"/>
    <mergeCell ref="D374:D376"/>
    <mergeCell ref="E374:E376"/>
    <mergeCell ref="F374:F376"/>
    <mergeCell ref="E359:E361"/>
    <mergeCell ref="F359:F361"/>
    <mergeCell ref="D362:D364"/>
    <mergeCell ref="E362:E364"/>
    <mergeCell ref="F362:F364"/>
    <mergeCell ref="E365:E367"/>
    <mergeCell ref="F365:F367"/>
    <mergeCell ref="D368:D370"/>
    <mergeCell ref="E368:E370"/>
    <mergeCell ref="F368:F370"/>
    <mergeCell ref="E371:E373"/>
    <mergeCell ref="F371:F373"/>
    <mergeCell ref="D377:D382"/>
    <mergeCell ref="E377:E382"/>
    <mergeCell ref="F377:F382"/>
    <mergeCell ref="E383:E388"/>
    <mergeCell ref="F383:F388"/>
    <mergeCell ref="D389:D394"/>
    <mergeCell ref="E389:E394"/>
    <mergeCell ref="F389:F394"/>
    <mergeCell ref="E395:E400"/>
    <mergeCell ref="F395:F400"/>
    <mergeCell ref="D401:D406"/>
    <mergeCell ref="E401:E406"/>
    <mergeCell ref="F401:F406"/>
    <mergeCell ref="E407:E412"/>
    <mergeCell ref="F407:F412"/>
    <mergeCell ref="D413:D418"/>
    <mergeCell ref="E413:E418"/>
    <mergeCell ref="F413:F418"/>
    <mergeCell ref="D419:D424"/>
    <mergeCell ref="E419:E424"/>
    <mergeCell ref="F419:F424"/>
    <mergeCell ref="D425:D428"/>
    <mergeCell ref="E425:E428"/>
    <mergeCell ref="F425:F428"/>
    <mergeCell ref="D429:D432"/>
    <mergeCell ref="E429:E432"/>
    <mergeCell ref="F429:F432"/>
    <mergeCell ref="D433:D436"/>
    <mergeCell ref="E433:E436"/>
    <mergeCell ref="F433:F436"/>
    <mergeCell ref="D437:D440"/>
    <mergeCell ref="E437:E440"/>
    <mergeCell ref="F437:F440"/>
    <mergeCell ref="D441:D444"/>
    <mergeCell ref="E441:E444"/>
    <mergeCell ref="F441:F444"/>
    <mergeCell ref="D445:D448"/>
    <mergeCell ref="E445:E448"/>
    <mergeCell ref="F445:F448"/>
    <mergeCell ref="D457:D461"/>
    <mergeCell ref="E457:E461"/>
    <mergeCell ref="F457:F461"/>
    <mergeCell ref="D449:D452"/>
    <mergeCell ref="E449:E452"/>
    <mergeCell ref="F449:F452"/>
    <mergeCell ref="D453:D456"/>
    <mergeCell ref="E453:E456"/>
    <mergeCell ref="F453:F456"/>
    <mergeCell ref="D462:D466"/>
    <mergeCell ref="E462:E466"/>
    <mergeCell ref="F462:F466"/>
    <mergeCell ref="D467:D471"/>
    <mergeCell ref="E467:E471"/>
    <mergeCell ref="F467:F471"/>
    <mergeCell ref="D472:D476"/>
    <mergeCell ref="E472:E476"/>
    <mergeCell ref="F472:F476"/>
    <mergeCell ref="D477:D481"/>
    <mergeCell ref="E477:E481"/>
    <mergeCell ref="F477:F481"/>
    <mergeCell ref="D482:D486"/>
    <mergeCell ref="E482:E486"/>
    <mergeCell ref="F482:F486"/>
    <mergeCell ref="D487:D491"/>
    <mergeCell ref="E487:E491"/>
    <mergeCell ref="F487:F491"/>
    <mergeCell ref="D492:D496"/>
    <mergeCell ref="E492:E496"/>
    <mergeCell ref="F492:F496"/>
    <mergeCell ref="L297:L303"/>
    <mergeCell ref="L304:L310"/>
    <mergeCell ref="L311:L317"/>
    <mergeCell ref="L318:L324"/>
    <mergeCell ref="L325:L331"/>
    <mergeCell ref="L332:L338"/>
    <mergeCell ref="L339:L345"/>
    <mergeCell ref="L346:L352"/>
    <mergeCell ref="K297:K303"/>
    <mergeCell ref="K304:K310"/>
    <mergeCell ref="K311:K317"/>
    <mergeCell ref="K318:K324"/>
    <mergeCell ref="K325:K331"/>
    <mergeCell ref="K332:K338"/>
    <mergeCell ref="K339:K345"/>
    <mergeCell ref="K346:K352"/>
    <mergeCell ref="K368:K370"/>
    <mergeCell ref="L368:L370"/>
    <mergeCell ref="K353:K355"/>
    <mergeCell ref="L353:L355"/>
    <mergeCell ref="K356:K358"/>
    <mergeCell ref="L356:L358"/>
    <mergeCell ref="K359:K361"/>
    <mergeCell ref="L359:L361"/>
    <mergeCell ref="K362:K364"/>
    <mergeCell ref="L362:L364"/>
    <mergeCell ref="K365:K367"/>
    <mergeCell ref="L365:L367"/>
    <mergeCell ref="K395:K400"/>
    <mergeCell ref="L395:L400"/>
    <mergeCell ref="K371:K373"/>
    <mergeCell ref="L371:L373"/>
    <mergeCell ref="K374:K376"/>
    <mergeCell ref="L374:L376"/>
    <mergeCell ref="L377:L382"/>
    <mergeCell ref="K377:K382"/>
    <mergeCell ref="K383:K388"/>
    <mergeCell ref="L383:L388"/>
    <mergeCell ref="K389:K394"/>
    <mergeCell ref="L389:L394"/>
    <mergeCell ref="K429:K432"/>
    <mergeCell ref="L429:L432"/>
    <mergeCell ref="K401:K406"/>
    <mergeCell ref="L401:L406"/>
    <mergeCell ref="K407:K412"/>
    <mergeCell ref="L407:L412"/>
    <mergeCell ref="K413:K418"/>
    <mergeCell ref="L413:L418"/>
    <mergeCell ref="K419:K424"/>
    <mergeCell ref="L419:L424"/>
    <mergeCell ref="L425:L428"/>
    <mergeCell ref="K425:K428"/>
    <mergeCell ref="K453:K456"/>
    <mergeCell ref="L453:L456"/>
    <mergeCell ref="K433:K436"/>
    <mergeCell ref="L433:L436"/>
    <mergeCell ref="K437:K440"/>
    <mergeCell ref="L437:L440"/>
    <mergeCell ref="K441:K444"/>
    <mergeCell ref="L441:L444"/>
    <mergeCell ref="K445:K448"/>
    <mergeCell ref="L445:L448"/>
    <mergeCell ref="K449:K452"/>
    <mergeCell ref="L449:L452"/>
    <mergeCell ref="K467:K471"/>
    <mergeCell ref="L467:L471"/>
    <mergeCell ref="K472:K476"/>
    <mergeCell ref="L472:L476"/>
    <mergeCell ref="L457:L461"/>
    <mergeCell ref="K457:K461"/>
    <mergeCell ref="K462:K466"/>
    <mergeCell ref="L462:L466"/>
    <mergeCell ref="K492:K496"/>
    <mergeCell ref="L492:L496"/>
    <mergeCell ref="K477:K481"/>
    <mergeCell ref="L477:L481"/>
    <mergeCell ref="K487:K491"/>
    <mergeCell ref="L487:L491"/>
    <mergeCell ref="K482:K486"/>
    <mergeCell ref="L482:L48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anes</dc:creator>
  <cp:keywords/>
  <dc:description/>
  <cp:lastModifiedBy>Kim Turšič</cp:lastModifiedBy>
  <cp:lastPrinted>2011-02-02T16:53:49Z</cp:lastPrinted>
  <dcterms:created xsi:type="dcterms:W3CDTF">2010-12-23T09:49:49Z</dcterms:created>
  <dcterms:modified xsi:type="dcterms:W3CDTF">2011-04-22T11:20:46Z</dcterms:modified>
  <cp:category/>
  <cp:version/>
  <cp:contentType/>
  <cp:contentStatus/>
</cp:coreProperties>
</file>